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68" windowWidth="14808" windowHeight="7356"/>
  </bookViews>
  <sheets>
    <sheet name="manual" sheetId="4" r:id="rId1"/>
    <sheet name="questions" sheetId="1" r:id="rId2"/>
    <sheet name="results" sheetId="2" r:id="rId3"/>
    <sheet name="calculation" sheetId="5" r:id="rId4"/>
  </sheets>
  <definedNames>
    <definedName name="LIST1">calculation!$B$40:$B$45</definedName>
    <definedName name="LIST2">calculation!$B$47:$B$48</definedName>
  </definedNames>
  <calcPr calcId="145621" concurrentCalc="0"/>
</workbook>
</file>

<file path=xl/calcChain.xml><?xml version="1.0" encoding="utf-8"?>
<calcChain xmlns="http://schemas.openxmlformats.org/spreadsheetml/2006/main">
  <c r="C6" i="2" l="1"/>
  <c r="C19" i="2"/>
  <c r="E19" i="2"/>
  <c r="F19" i="2"/>
  <c r="G19" i="2"/>
  <c r="H19" i="2"/>
  <c r="I19" i="2"/>
  <c r="J19" i="2"/>
  <c r="C20" i="2"/>
  <c r="E20" i="2"/>
  <c r="F20" i="2"/>
  <c r="G20" i="2"/>
  <c r="H20" i="2"/>
  <c r="I20" i="2"/>
  <c r="J20" i="2"/>
  <c r="C21" i="2"/>
  <c r="E21" i="2"/>
  <c r="F21" i="2"/>
  <c r="G21" i="2"/>
  <c r="H21" i="2"/>
  <c r="I21" i="2"/>
  <c r="J21" i="2"/>
  <c r="C3" i="2"/>
  <c r="F3" i="2"/>
  <c r="D23" i="5"/>
  <c r="C4" i="2"/>
  <c r="F4" i="2"/>
  <c r="D24" i="5"/>
  <c r="C5" i="2"/>
  <c r="F5" i="2"/>
  <c r="D25" i="5"/>
  <c r="F6" i="2"/>
  <c r="D26" i="5"/>
  <c r="C7" i="2"/>
  <c r="F7" i="2"/>
  <c r="D27" i="5"/>
  <c r="C8" i="2"/>
  <c r="F8" i="2"/>
  <c r="D28" i="5"/>
  <c r="C9" i="2"/>
  <c r="F9" i="2"/>
  <c r="D29" i="5"/>
  <c r="C10" i="2"/>
  <c r="F10" i="2"/>
  <c r="D30" i="5"/>
  <c r="C11" i="2"/>
  <c r="F11" i="2"/>
  <c r="D31" i="5"/>
  <c r="C12" i="2"/>
  <c r="F12" i="2"/>
  <c r="D32" i="5"/>
  <c r="C13" i="2"/>
  <c r="F13" i="2"/>
  <c r="D33" i="5"/>
  <c r="C14" i="2"/>
  <c r="F14" i="2"/>
  <c r="D34" i="5"/>
  <c r="C15" i="2"/>
  <c r="F15" i="2"/>
  <c r="D35" i="5"/>
  <c r="C16" i="2"/>
  <c r="F16" i="2"/>
  <c r="D36" i="5"/>
  <c r="C17" i="2"/>
  <c r="F17" i="2"/>
  <c r="D37" i="5"/>
  <c r="C18" i="2"/>
  <c r="F18" i="2"/>
  <c r="D38" i="5"/>
  <c r="F25" i="2"/>
  <c r="G3" i="2"/>
  <c r="E23" i="5"/>
  <c r="G4" i="2"/>
  <c r="E24" i="5"/>
  <c r="G5" i="2"/>
  <c r="E25" i="5"/>
  <c r="G6" i="2"/>
  <c r="E26" i="5"/>
  <c r="G7" i="2"/>
  <c r="E27" i="5"/>
  <c r="G8" i="2"/>
  <c r="E28" i="5"/>
  <c r="G9" i="2"/>
  <c r="E29" i="5"/>
  <c r="G10" i="2"/>
  <c r="E30" i="5"/>
  <c r="G11" i="2"/>
  <c r="E31" i="5"/>
  <c r="G12" i="2"/>
  <c r="E32" i="5"/>
  <c r="G13" i="2"/>
  <c r="E33" i="5"/>
  <c r="G14" i="2"/>
  <c r="E34" i="5"/>
  <c r="G15" i="2"/>
  <c r="E35" i="5"/>
  <c r="G16" i="2"/>
  <c r="E36" i="5"/>
  <c r="G17" i="2"/>
  <c r="E37" i="5"/>
  <c r="G18" i="2"/>
  <c r="E38" i="5"/>
  <c r="G25" i="2"/>
  <c r="H3" i="2"/>
  <c r="F23" i="5"/>
  <c r="H4" i="2"/>
  <c r="F24" i="5"/>
  <c r="H5" i="2"/>
  <c r="F25" i="5"/>
  <c r="H6" i="2"/>
  <c r="F26" i="5"/>
  <c r="H7" i="2"/>
  <c r="F27" i="5"/>
  <c r="H8" i="2"/>
  <c r="F28" i="5"/>
  <c r="H9" i="2"/>
  <c r="F29" i="5"/>
  <c r="H10" i="2"/>
  <c r="F30" i="5"/>
  <c r="H11" i="2"/>
  <c r="F31" i="5"/>
  <c r="H12" i="2"/>
  <c r="F32" i="5"/>
  <c r="H13" i="2"/>
  <c r="F33" i="5"/>
  <c r="H14" i="2"/>
  <c r="F34" i="5"/>
  <c r="H15" i="2"/>
  <c r="F35" i="5"/>
  <c r="H16" i="2"/>
  <c r="F36" i="5"/>
  <c r="H17" i="2"/>
  <c r="F37" i="5"/>
  <c r="H18" i="2"/>
  <c r="F38" i="5"/>
  <c r="H25" i="2"/>
  <c r="I3" i="2"/>
  <c r="G23" i="5"/>
  <c r="I4" i="2"/>
  <c r="G24" i="5"/>
  <c r="I5" i="2"/>
  <c r="G25" i="5"/>
  <c r="I6" i="2"/>
  <c r="G26" i="5"/>
  <c r="I7" i="2"/>
  <c r="G27" i="5"/>
  <c r="I8" i="2"/>
  <c r="G28" i="5"/>
  <c r="I9" i="2"/>
  <c r="G29" i="5"/>
  <c r="I10" i="2"/>
  <c r="G30" i="5"/>
  <c r="I11" i="2"/>
  <c r="G31" i="5"/>
  <c r="I12" i="2"/>
  <c r="G32" i="5"/>
  <c r="I13" i="2"/>
  <c r="G33" i="5"/>
  <c r="I14" i="2"/>
  <c r="G34" i="5"/>
  <c r="I15" i="2"/>
  <c r="G35" i="5"/>
  <c r="I16" i="2"/>
  <c r="G36" i="5"/>
  <c r="I17" i="2"/>
  <c r="G37" i="5"/>
  <c r="I18" i="2"/>
  <c r="G38" i="5"/>
  <c r="I25" i="2"/>
  <c r="J3" i="2"/>
  <c r="H23" i="5"/>
  <c r="J4" i="2"/>
  <c r="H24" i="5"/>
  <c r="J5" i="2"/>
  <c r="H25" i="5"/>
  <c r="J6" i="2"/>
  <c r="H26" i="5"/>
  <c r="J7" i="2"/>
  <c r="H27" i="5"/>
  <c r="J8" i="2"/>
  <c r="H28" i="5"/>
  <c r="J9" i="2"/>
  <c r="H29" i="5"/>
  <c r="J10" i="2"/>
  <c r="H30" i="5"/>
  <c r="J11" i="2"/>
  <c r="H31" i="5"/>
  <c r="J12" i="2"/>
  <c r="H32" i="5"/>
  <c r="J13" i="2"/>
  <c r="H33" i="5"/>
  <c r="J14" i="2"/>
  <c r="H34" i="5"/>
  <c r="J15" i="2"/>
  <c r="H35" i="5"/>
  <c r="J16" i="2"/>
  <c r="H36" i="5"/>
  <c r="J17" i="2"/>
  <c r="H37" i="5"/>
  <c r="J18" i="2"/>
  <c r="H38" i="5"/>
  <c r="J25" i="2"/>
  <c r="E3" i="2"/>
  <c r="C23" i="5"/>
  <c r="E4" i="2"/>
  <c r="C24" i="5"/>
  <c r="E5" i="2"/>
  <c r="C25" i="5"/>
  <c r="E6" i="2"/>
  <c r="C26" i="5"/>
  <c r="E7" i="2"/>
  <c r="C27" i="5"/>
  <c r="E8" i="2"/>
  <c r="C28" i="5"/>
  <c r="E9" i="2"/>
  <c r="C29" i="5"/>
  <c r="E10" i="2"/>
  <c r="C30" i="5"/>
  <c r="E11" i="2"/>
  <c r="C31" i="5"/>
  <c r="E12" i="2"/>
  <c r="C32" i="5"/>
  <c r="E13" i="2"/>
  <c r="C33" i="5"/>
  <c r="E14" i="2"/>
  <c r="C34" i="5"/>
  <c r="E15" i="2"/>
  <c r="C35" i="5"/>
  <c r="E16" i="2"/>
  <c r="C36" i="5"/>
  <c r="E17" i="2"/>
  <c r="C37" i="5"/>
  <c r="E18" i="2"/>
  <c r="C38" i="5"/>
  <c r="E25" i="2"/>
  <c r="F26" i="2"/>
  <c r="E26" i="2"/>
  <c r="G26" i="2"/>
  <c r="I26" i="2"/>
  <c r="H26" i="2"/>
  <c r="J26" i="2"/>
</calcChain>
</file>

<file path=xl/comments1.xml><?xml version="1.0" encoding="utf-8"?>
<comments xmlns="http://schemas.openxmlformats.org/spreadsheetml/2006/main">
  <authors>
    <author>Author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 subtopics komen wat uit de lucht vallen.
Wellicht is het nog de moeite per topic/subtopic een kort zinnetje toe te voegen wat dit element meet.</t>
        </r>
      </text>
    </comment>
  </commentList>
</comments>
</file>

<file path=xl/sharedStrings.xml><?xml version="1.0" encoding="utf-8"?>
<sst xmlns="http://schemas.openxmlformats.org/spreadsheetml/2006/main" count="196" uniqueCount="155">
  <si>
    <t>Score</t>
  </si>
  <si>
    <t>Selfless inconsequent</t>
  </si>
  <si>
    <t>Materialistic</t>
  </si>
  <si>
    <t>Convenience-oriented indifferent</t>
  </si>
  <si>
    <t>Topic</t>
  </si>
  <si>
    <t>Ascription of responsibility</t>
  </si>
  <si>
    <t>Personal norms</t>
  </si>
  <si>
    <t>Basic convictions</t>
  </si>
  <si>
    <t>Loss of comfort</t>
  </si>
  <si>
    <t>Use regulations</t>
  </si>
  <si>
    <t>Financial</t>
  </si>
  <si>
    <t>Consciousness</t>
  </si>
  <si>
    <t>Sales regulations</t>
  </si>
  <si>
    <t>The light-tool is used in the following way:</t>
  </si>
  <si>
    <t>Go to tab 'questions'</t>
  </si>
  <si>
    <t>For each question, fill in the most appropriate value in the column 'Score'</t>
  </si>
  <si>
    <t>When you're done, move to the tab 'results'</t>
  </si>
  <si>
    <t>The percentages indicate the relative number of people represented in each segment on the basis of the study in Switserland (Sütterlin et al. 2011)</t>
  </si>
  <si>
    <t>CurtHousing</t>
  </si>
  <si>
    <t>CurtMobility</t>
  </si>
  <si>
    <t>CurtFood</t>
  </si>
  <si>
    <t>EnEff_Housing</t>
  </si>
  <si>
    <t>FinancialMot</t>
  </si>
  <si>
    <t>EnConsciousMot</t>
  </si>
  <si>
    <t>PolicySalesReg</t>
  </si>
  <si>
    <t>PolicyUseReg</t>
  </si>
  <si>
    <t>ResponseEff</t>
  </si>
  <si>
    <t>SelfEff</t>
  </si>
  <si>
    <t>PersonalEff</t>
  </si>
  <si>
    <t>Awareness</t>
  </si>
  <si>
    <t>Responsibility</t>
  </si>
  <si>
    <t>PersNorms</t>
  </si>
  <si>
    <t>BasicConv</t>
  </si>
  <si>
    <t>LossComf</t>
  </si>
  <si>
    <t>Rank</t>
  </si>
  <si>
    <t>Distance</t>
  </si>
  <si>
    <t>c1</t>
  </si>
  <si>
    <t>c2</t>
  </si>
  <si>
    <t>c3</t>
  </si>
  <si>
    <t>c4</t>
  </si>
  <si>
    <t>c5</t>
  </si>
  <si>
    <t>c6</t>
  </si>
  <si>
    <t>The bar charts indicate:</t>
  </si>
  <si>
    <t>REFERENCE SCORES</t>
  </si>
  <si>
    <t>LIST1</t>
  </si>
  <si>
    <t>LIST2</t>
  </si>
  <si>
    <t>DIST SQUARED</t>
  </si>
  <si>
    <t xml:space="preserve">a) the average distance from the different segments on a scale of 0 to 5, and </t>
  </si>
  <si>
    <t>All questions need to be completed to arrive at a valid result!</t>
  </si>
  <si>
    <t>Energy saving in the house</t>
  </si>
  <si>
    <t>Energy saving and travel</t>
  </si>
  <si>
    <t>Energy and food</t>
  </si>
  <si>
    <t>Energy saving measures</t>
  </si>
  <si>
    <t>Motivations</t>
  </si>
  <si>
    <t>Effectiveness of measures</t>
  </si>
  <si>
    <t>Policy acceptability</t>
  </si>
  <si>
    <t>Opportunities for making energy conscious choices</t>
  </si>
  <si>
    <t>Your view on the energy issue</t>
  </si>
  <si>
    <t>Your view on self-responsibility</t>
  </si>
  <si>
    <t>The importance of energy saving</t>
  </si>
  <si>
    <t>Energy and society</t>
  </si>
  <si>
    <t>Impact</t>
  </si>
  <si>
    <t>Distance average</t>
  </si>
  <si>
    <t>Fill washing machine to capacity.</t>
  </si>
  <si>
    <t>Defrost freezer/chest freezer/freezing compartment.</t>
  </si>
  <si>
    <t>Turn off standby on appliances.</t>
  </si>
  <si>
    <t>Ventilate only briefly, but thoroughly during winter.</t>
  </si>
  <si>
    <t>Adjust room temperature according to room’s usage, for example turn down temperature in unused rooms.</t>
  </si>
  <si>
    <t>Wash laundry at lower temperatures (for example hot wash at 60°C, lightly soiled laundry at 30°C).</t>
  </si>
  <si>
    <t>Please indicate how frequently you show the following behaviors. 
The scale ranges from 1 (never) to 6 (always).</t>
  </si>
  <si>
    <t>Turning off the light when leaving a room.</t>
  </si>
  <si>
    <t>Go on holidays by train.</t>
  </si>
  <si>
    <t>Avoid flights over short distances (for instance to neighboring countries) for private purposes by using alternative means of travel.</t>
  </si>
  <si>
    <t>Carpool if a distance is covered by car.</t>
  </si>
  <si>
    <t>Buy regional foods.</t>
  </si>
  <si>
    <t>Buy seasonal fruits and vegetables.</t>
  </si>
  <si>
    <t>Avoid buying foods from distant countries.</t>
  </si>
  <si>
    <t>Did you adopt the following energy saving measures? (yes / no)</t>
  </si>
  <si>
    <t>yes</t>
  </si>
  <si>
    <t>no</t>
  </si>
  <si>
    <t>When I buy electrical appliances, I consciously pay attention to their energy consumption.</t>
  </si>
  <si>
    <t>The shower is equipped with a water-conserving shower head.</t>
  </si>
  <si>
    <t>How much do the following statements apply to you?
The scale ranges from 1 (applies not at all) to 6 (completely applies).</t>
  </si>
  <si>
    <t>I primarily pay attention to energy consumption in the household because of financial reasons.</t>
  </si>
  <si>
    <t>When purchasing household appliances I pay attention to energy consumption because of the running costs.</t>
  </si>
  <si>
    <t>I primarily pay attention to energy consumption in the household because of energy consciousness in general.</t>
  </si>
  <si>
    <t>When purchasing household appliances, I pay attention to energy consumption because of energy consciousness.</t>
  </si>
  <si>
    <t>How acceptable are the following policy measures to you?
The scale ranges from 1 (not at all acceptable) to 6 (completely acceptable).</t>
  </si>
  <si>
    <t>Increase in purchase price of appliances with high energy consumption by 10%.</t>
  </si>
  <si>
    <t>Increase in purchase price of cars with high energy consumption by max. 10% while at the same time reducing purchase price of cars with low energy consumption by 10%.</t>
  </si>
  <si>
    <t>Increase in fuel price by about 15%.</t>
  </si>
  <si>
    <t>Charge for use of the roads in the town center of larger towns (road pricing).</t>
  </si>
  <si>
    <t>In your opinion, how effective are the following measures to improve the energy situation?
The scale ranges from 1 (not at all effective) to 6 (very effective).</t>
  </si>
  <si>
    <t>Reduction of electricity consumption in the household.</t>
  </si>
  <si>
    <t>Reduction of car / motorbike use.</t>
  </si>
  <si>
    <t>Purchase of energy efficient appliances.</t>
  </si>
  <si>
    <t>Purchase of energy efficient cars.</t>
  </si>
  <si>
    <t>I know the areas of my household with the highest energy savings potential and, accordingly, I can/could optimize my consumption without any problems.</t>
  </si>
  <si>
    <t>I have sufficient knowledge about the different travel options to shape my travel behavior energy consciously.</t>
  </si>
  <si>
    <t>I am confident that I am able to make an energy-conscious decision when buying household appliances or cars.</t>
  </si>
  <si>
    <t>The many small efforts I make to conserve energy add up, too, and can make a change with regard to general energy consumption.</t>
  </si>
  <si>
    <t>Knowledge availability</t>
  </si>
  <si>
    <t>How much do you agree with the following statements?
The scale ranges from 1 (completely disagree) to 6 (completely agree).</t>
  </si>
  <si>
    <t>The increasing energy demand is a serious problem for our society.</t>
  </si>
  <si>
    <t>Global warming is a serious problem for our society.</t>
  </si>
  <si>
    <t>The increasing shortage of fossil energy sources is a serious problem for our society.</t>
  </si>
  <si>
    <t>I feel jointly responsible for the shortage of fossil fuels (crude oil, natural gas, etc.).</t>
  </si>
  <si>
    <t>I feel jointly responsible for global warming.</t>
  </si>
  <si>
    <t>I feel guilty when I choose a mean of transportation with high energy consumption to cover a distance, even though there exists an energy-friendlier travel option.</t>
  </si>
  <si>
    <t>I have a bad conscience when energy is consumed unnecessarily in the household (e.g. leave lights on in unused rooms).</t>
  </si>
  <si>
    <t>Energy conservation is important to me.</t>
  </si>
  <si>
    <t>I intend to reduce / to further reduce my energy consumption.</t>
  </si>
  <si>
    <t>To me, energy conservation behavior in the mobility domain entails losses of comfort that are too high.</t>
  </si>
  <si>
    <t>To me, energy conservation behavior in the housing domain entails losses of comfort that are too high.</t>
  </si>
  <si>
    <t>I have the impression that nowadays one is nearly obliged to conserve energy due to society’s expectations.</t>
  </si>
  <si>
    <t>I want to enjoy life without giving a thought to energy consumption.</t>
  </si>
  <si>
    <t>I think that the government encroaches too much upon the freedom of choice of the population in some domains (for example in the banning of light bulbs).</t>
  </si>
  <si>
    <t>enjoyment of life</t>
  </si>
  <si>
    <t>perceived social pressure</t>
  </si>
  <si>
    <t>interference with freedom of choice</t>
  </si>
  <si>
    <t>Energy and society*</t>
  </si>
  <si>
    <t>* The topic 'Energy and society' is not taken into account for calculating the 'Distance average' and is included only for comparison</t>
  </si>
  <si>
    <t>Please be aware that:</t>
  </si>
  <si>
    <t>Sütterlin, B., Brunner, T. , Siegrist, M. (2011). Who puts the most energy into energy conservation? A segmentation of energy consumers based on energy-related behavioural characteristics. Energy Policy 39: 8137–8152.</t>
  </si>
  <si>
    <t>Perceived social pressure</t>
  </si>
  <si>
    <t>Enjoyment of life</t>
  </si>
  <si>
    <t>Interference with freedom of choice</t>
  </si>
  <si>
    <t>Here is a brief description of the six segments:</t>
  </si>
  <si>
    <t>Questions</t>
  </si>
  <si>
    <t>The table indicates for each topic the distance from the different segments on a scale from 0 to 5</t>
  </si>
  <si>
    <t>Subtopic</t>
  </si>
  <si>
    <t>Average distance from the different segments on a scale of 0 to 5</t>
  </si>
  <si>
    <t>The corresponding rank of the different segments ranging from (smallest = 1) to largest distance (rank = 6)</t>
  </si>
  <si>
    <t>The above table indicates for each topic the average distance from the different segments on a scale from 0 to 5</t>
  </si>
  <si>
    <t xml:space="preserve">b) a corresponding ranking of segments from smallest (rank = 1) to largest distance (rank = 6) </t>
  </si>
  <si>
    <t>It is equally interesting to apply the tool in real life settings for further testing and development.</t>
  </si>
  <si>
    <t>More testing would be needed to assess value of the light-tool for the various application areas in the context of smart grids.</t>
  </si>
  <si>
    <t xml:space="preserve">Problem-aware wellbeing-oriented </t>
  </si>
  <si>
    <t>Idealistic</t>
  </si>
  <si>
    <t>Thrifty</t>
  </si>
  <si>
    <t>This project has received funding from the European Union’s Seventh Programme for research, technological development and demonstration under grant agreement No 308765</t>
  </si>
  <si>
    <t xml:space="preserve">The S3C segmentation light-tool is designed as a simple and highly accessible tool to to obtain a quick scan of the characteristics of a user population in a smart grid project. </t>
  </si>
  <si>
    <t>More information</t>
  </si>
  <si>
    <t>References</t>
  </si>
  <si>
    <t>Introduction</t>
  </si>
  <si>
    <t>Directions for use</t>
  </si>
  <si>
    <t>http://www.smartgrid-engagement-toolkit.eu/</t>
  </si>
  <si>
    <t xml:space="preserve">http://www.smartgrid-engagement-toolkit.eu/ </t>
  </si>
  <si>
    <t>http://www.s3c-project.eu/</t>
  </si>
  <si>
    <t>The segmentation light-tool was developed in the EU FP7 project S3C as part of its toolbox for user engagement. For further information see:</t>
  </si>
  <si>
    <t>See the S3C segmentation light-tool description at:</t>
  </si>
  <si>
    <t>It is based on the comprehensive segmentation model of energy saving behaviour developed by Sütterlin et al. (2011).</t>
  </si>
  <si>
    <t xml:space="preserve">In its current form, we advise to use the segmentation light-tool primarily to gain hands-on experience with segmentation as a way to get acquainted with the approach. </t>
  </si>
  <si>
    <t>Or contact:</t>
  </si>
  <si>
    <t>pieter.valkering@vito.be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</si>
</sst>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2" fontId="0" fillId="0" borderId="0" xfId="0" applyNumberFormat="1"/>
    <xf numFmtId="0" fontId="0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2" fontId="0" fillId="0" borderId="2" xfId="1" applyNumberFormat="1" applyFont="1" applyBorder="1"/>
    <xf numFmtId="2" fontId="0" fillId="0" borderId="1" xfId="0" applyNumberFormat="1" applyBorder="1"/>
    <xf numFmtId="2" fontId="0" fillId="0" borderId="3" xfId="0" applyNumberFormat="1" applyBorder="1"/>
    <xf numFmtId="1" fontId="0" fillId="0" borderId="1" xfId="0" applyNumberFormat="1" applyBorder="1"/>
    <xf numFmtId="1" fontId="0" fillId="0" borderId="3" xfId="0" applyNumberFormat="1" applyBorder="1"/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/>
    <xf numFmtId="0" fontId="0" fillId="0" borderId="0" xfId="0" applyFill="1"/>
    <xf numFmtId="2" fontId="0" fillId="0" borderId="0" xfId="1" applyNumberFormat="1" applyFont="1" applyBorder="1"/>
    <xf numFmtId="0" fontId="8" fillId="0" borderId="0" xfId="0" applyFont="1"/>
    <xf numFmtId="0" fontId="9" fillId="0" borderId="0" xfId="0" applyFont="1"/>
    <xf numFmtId="0" fontId="1" fillId="0" borderId="0" xfId="0" applyFont="1"/>
    <xf numFmtId="0" fontId="10" fillId="0" borderId="0" xfId="0" applyFont="1" applyAlignment="1">
      <alignment vertical="center"/>
    </xf>
    <xf numFmtId="0" fontId="11" fillId="0" borderId="0" xfId="2"/>
    <xf numFmtId="0" fontId="0" fillId="2" borderId="0" xfId="0" applyFill="1" applyProtection="1">
      <protection locked="0"/>
    </xf>
    <xf numFmtId="0" fontId="3" fillId="0" borderId="0" xfId="0" applyFont="1" applyProtection="1"/>
    <xf numFmtId="0" fontId="0" fillId="0" borderId="0" xfId="0" applyProtection="1"/>
    <xf numFmtId="2" fontId="0" fillId="0" borderId="0" xfId="0" applyNumberFormat="1" applyProtection="1"/>
    <xf numFmtId="2" fontId="1" fillId="0" borderId="0" xfId="0" applyNumberFormat="1" applyFont="1" applyProtection="1"/>
    <xf numFmtId="0" fontId="3" fillId="0" borderId="0" xfId="0" applyFont="1" applyBorder="1" applyAlignment="1"/>
    <xf numFmtId="0" fontId="3" fillId="0" borderId="0" xfId="0" applyFont="1" applyAlignment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results!$A$26</c:f>
              <c:strCache>
                <c:ptCount val="1"/>
                <c:pt idx="0">
                  <c:v>Rank</c:v>
                </c:pt>
              </c:strCache>
            </c:strRef>
          </c:tx>
          <c:invertIfNegative val="0"/>
          <c:cat>
            <c:strRef>
              <c:f>results!$E$2:$J$2</c:f>
              <c:strCache>
                <c:ptCount val="6"/>
                <c:pt idx="0">
                  <c:v>Idealistic</c:v>
                </c:pt>
                <c:pt idx="1">
                  <c:v>Selfless inconsequent</c:v>
                </c:pt>
                <c:pt idx="2">
                  <c:v>Thrifty</c:v>
                </c:pt>
                <c:pt idx="3">
                  <c:v>Materialistic</c:v>
                </c:pt>
                <c:pt idx="4">
                  <c:v>Convenience-oriented indifferent</c:v>
                </c:pt>
                <c:pt idx="5">
                  <c:v>Problem-aware wellbeing-oriented </c:v>
                </c:pt>
              </c:strCache>
            </c:strRef>
          </c:cat>
          <c:val>
            <c:numRef>
              <c:f>results!$E$26:$J$26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872448"/>
        <c:axId val="132878336"/>
      </c:barChart>
      <c:catAx>
        <c:axId val="132872448"/>
        <c:scaling>
          <c:orientation val="minMax"/>
        </c:scaling>
        <c:delete val="0"/>
        <c:axPos val="l"/>
        <c:majorTickMark val="out"/>
        <c:minorTickMark val="none"/>
        <c:tickLblPos val="nextTo"/>
        <c:crossAx val="132878336"/>
        <c:crosses val="autoZero"/>
        <c:auto val="1"/>
        <c:lblAlgn val="ctr"/>
        <c:lblOffset val="100"/>
        <c:noMultiLvlLbl val="0"/>
      </c:catAx>
      <c:valAx>
        <c:axId val="132878336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32872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results!$A$25</c:f>
              <c:strCache>
                <c:ptCount val="1"/>
                <c:pt idx="0">
                  <c:v>Distance average</c:v>
                </c:pt>
              </c:strCache>
            </c:strRef>
          </c:tx>
          <c:invertIfNegative val="0"/>
          <c:cat>
            <c:strRef>
              <c:f>results!$E$2:$J$2</c:f>
              <c:strCache>
                <c:ptCount val="6"/>
                <c:pt idx="0">
                  <c:v>Idealistic</c:v>
                </c:pt>
                <c:pt idx="1">
                  <c:v>Selfless inconsequent</c:v>
                </c:pt>
                <c:pt idx="2">
                  <c:v>Thrifty</c:v>
                </c:pt>
                <c:pt idx="3">
                  <c:v>Materialistic</c:v>
                </c:pt>
                <c:pt idx="4">
                  <c:v>Convenience-oriented indifferent</c:v>
                </c:pt>
                <c:pt idx="5">
                  <c:v>Problem-aware wellbeing-oriented </c:v>
                </c:pt>
              </c:strCache>
            </c:strRef>
          </c:cat>
          <c:val>
            <c:numRef>
              <c:f>results!$E$25:$J$25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321600"/>
        <c:axId val="167323136"/>
      </c:barChart>
      <c:catAx>
        <c:axId val="167321600"/>
        <c:scaling>
          <c:orientation val="minMax"/>
        </c:scaling>
        <c:delete val="0"/>
        <c:axPos val="l"/>
        <c:majorTickMark val="out"/>
        <c:minorTickMark val="none"/>
        <c:tickLblPos val="nextTo"/>
        <c:crossAx val="167323136"/>
        <c:crosses val="autoZero"/>
        <c:auto val="1"/>
        <c:lblAlgn val="ctr"/>
        <c:lblOffset val="100"/>
        <c:noMultiLvlLbl val="0"/>
      </c:catAx>
      <c:valAx>
        <c:axId val="167323136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67321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37</xdr:row>
      <xdr:rowOff>7620</xdr:rowOff>
    </xdr:from>
    <xdr:to>
      <xdr:col>10</xdr:col>
      <xdr:colOff>297681</xdr:colOff>
      <xdr:row>52</xdr:row>
      <xdr:rowOff>45961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3848100"/>
          <a:ext cx="5776461" cy="2781541"/>
        </a:xfrm>
        <a:prstGeom prst="rect">
          <a:avLst/>
        </a:prstGeom>
      </xdr:spPr>
    </xdr:pic>
    <xdr:clientData/>
  </xdr:twoCellAnchor>
  <xdr:twoCellAnchor editAs="oneCell">
    <xdr:from>
      <xdr:col>0</xdr:col>
      <xdr:colOff>449580</xdr:colOff>
      <xdr:row>9</xdr:row>
      <xdr:rowOff>38100</xdr:rowOff>
    </xdr:from>
    <xdr:to>
      <xdr:col>3</xdr:col>
      <xdr:colOff>480060</xdr:colOff>
      <xdr:row>20</xdr:row>
      <xdr:rowOff>20320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1135380"/>
          <a:ext cx="1859280" cy="199390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10</xdr:row>
      <xdr:rowOff>7620</xdr:rowOff>
    </xdr:from>
    <xdr:to>
      <xdr:col>6</xdr:col>
      <xdr:colOff>579120</xdr:colOff>
      <xdr:row>16</xdr:row>
      <xdr:rowOff>95250</xdr:rowOff>
    </xdr:to>
    <xdr:pic>
      <xdr:nvPicPr>
        <xdr:cNvPr id="5" name="Picture 4" descr="C:\Users\valkerip\Desktop\graphics\EU_flag_yellow_high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1287780"/>
          <a:ext cx="1790700" cy="1184910"/>
        </a:xfrm>
        <a:prstGeom prst="rect">
          <a:avLst/>
        </a:prstGeom>
        <a:noFill/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27</xdr:row>
      <xdr:rowOff>171450</xdr:rowOff>
    </xdr:from>
    <xdr:to>
      <xdr:col>12</xdr:col>
      <xdr:colOff>335280</xdr:colOff>
      <xdr:row>42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27</xdr:row>
      <xdr:rowOff>152400</xdr:rowOff>
    </xdr:from>
    <xdr:to>
      <xdr:col>6</xdr:col>
      <xdr:colOff>243840</xdr:colOff>
      <xdr:row>42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martgrid-engagement-toolkit.eu/" TargetMode="External"/><Relationship Id="rId2" Type="http://schemas.openxmlformats.org/officeDocument/2006/relationships/hyperlink" Target="http://www.s3c-project.eu/" TargetMode="External"/><Relationship Id="rId1" Type="http://schemas.openxmlformats.org/officeDocument/2006/relationships/hyperlink" Target="http://www.smartgrid-engagement-toolkit.e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ieter.valkering@vito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43" workbookViewId="0">
      <selection activeCell="C67" sqref="C67"/>
    </sheetView>
  </sheetViews>
  <sheetFormatPr defaultRowHeight="14.4" x14ac:dyDescent="0.3"/>
  <sheetData>
    <row r="1" spans="1:3" x14ac:dyDescent="0.3">
      <c r="A1" s="1" t="s">
        <v>144</v>
      </c>
    </row>
    <row r="2" spans="1:3" x14ac:dyDescent="0.3">
      <c r="A2" t="s">
        <v>141</v>
      </c>
    </row>
    <row r="3" spans="1:3" x14ac:dyDescent="0.3">
      <c r="A3" t="s">
        <v>151</v>
      </c>
    </row>
    <row r="4" spans="1:3" x14ac:dyDescent="0.3">
      <c r="A4" t="s">
        <v>152</v>
      </c>
    </row>
    <row r="5" spans="1:3" x14ac:dyDescent="0.3">
      <c r="A5" t="s">
        <v>135</v>
      </c>
    </row>
    <row r="6" spans="1:3" x14ac:dyDescent="0.3">
      <c r="A6" t="s">
        <v>136</v>
      </c>
    </row>
    <row r="7" spans="1:3" x14ac:dyDescent="0.3">
      <c r="A7" t="s">
        <v>149</v>
      </c>
    </row>
    <row r="8" spans="1:3" x14ac:dyDescent="0.3">
      <c r="B8" s="27" t="s">
        <v>148</v>
      </c>
    </row>
    <row r="9" spans="1:3" x14ac:dyDescent="0.3">
      <c r="B9" s="27" t="s">
        <v>147</v>
      </c>
    </row>
    <row r="16" spans="1:3" x14ac:dyDescent="0.3">
      <c r="C16" s="8"/>
    </row>
    <row r="17" spans="1:5" x14ac:dyDescent="0.3">
      <c r="C17" s="8"/>
    </row>
    <row r="18" spans="1:5" x14ac:dyDescent="0.3">
      <c r="C18" s="8"/>
      <c r="E18" s="26" t="s">
        <v>140</v>
      </c>
    </row>
    <row r="19" spans="1:5" x14ac:dyDescent="0.3">
      <c r="C19" s="8"/>
    </row>
    <row r="20" spans="1:5" x14ac:dyDescent="0.3">
      <c r="C20" s="8"/>
    </row>
    <row r="21" spans="1:5" x14ac:dyDescent="0.3">
      <c r="C21" s="8"/>
    </row>
    <row r="22" spans="1:5" x14ac:dyDescent="0.3">
      <c r="A22" s="1" t="s">
        <v>145</v>
      </c>
      <c r="B22" s="8"/>
    </row>
    <row r="23" spans="1:5" x14ac:dyDescent="0.3">
      <c r="A23" t="s">
        <v>13</v>
      </c>
    </row>
    <row r="24" spans="1:5" x14ac:dyDescent="0.3">
      <c r="B24" t="s">
        <v>14</v>
      </c>
    </row>
    <row r="25" spans="1:5" x14ac:dyDescent="0.3">
      <c r="B25" t="s">
        <v>15</v>
      </c>
    </row>
    <row r="26" spans="1:5" x14ac:dyDescent="0.3">
      <c r="B26" t="s">
        <v>16</v>
      </c>
    </row>
    <row r="27" spans="1:5" x14ac:dyDescent="0.3">
      <c r="B27" t="s">
        <v>129</v>
      </c>
    </row>
    <row r="28" spans="1:5" x14ac:dyDescent="0.3">
      <c r="B28" t="s">
        <v>42</v>
      </c>
    </row>
    <row r="29" spans="1:5" x14ac:dyDescent="0.3">
      <c r="C29" t="s">
        <v>47</v>
      </c>
    </row>
    <row r="30" spans="1:5" x14ac:dyDescent="0.3">
      <c r="A30" s="25"/>
      <c r="C30" t="s">
        <v>134</v>
      </c>
    </row>
    <row r="32" spans="1:5" x14ac:dyDescent="0.3">
      <c r="A32" t="s">
        <v>122</v>
      </c>
    </row>
    <row r="33" spans="1:2" x14ac:dyDescent="0.3">
      <c r="B33" s="3" t="s">
        <v>48</v>
      </c>
    </row>
    <row r="35" spans="1:2" x14ac:dyDescent="0.3">
      <c r="A35" s="21" t="s">
        <v>127</v>
      </c>
    </row>
    <row r="36" spans="1:2" x14ac:dyDescent="0.3">
      <c r="B36" t="s">
        <v>17</v>
      </c>
    </row>
    <row r="54" spans="1:2" x14ac:dyDescent="0.3">
      <c r="A54" s="1" t="s">
        <v>142</v>
      </c>
    </row>
    <row r="55" spans="1:2" x14ac:dyDescent="0.3">
      <c r="A55" t="s">
        <v>150</v>
      </c>
    </row>
    <row r="56" spans="1:2" x14ac:dyDescent="0.3">
      <c r="B56" s="27" t="s">
        <v>146</v>
      </c>
    </row>
    <row r="57" spans="1:2" x14ac:dyDescent="0.3">
      <c r="A57" t="s">
        <v>153</v>
      </c>
      <c r="B57" s="27"/>
    </row>
    <row r="58" spans="1:2" x14ac:dyDescent="0.3">
      <c r="B58" s="27" t="s">
        <v>154</v>
      </c>
    </row>
    <row r="59" spans="1:2" x14ac:dyDescent="0.3">
      <c r="B59" s="27"/>
    </row>
    <row r="60" spans="1:2" x14ac:dyDescent="0.3">
      <c r="A60" s="1" t="s">
        <v>143</v>
      </c>
    </row>
    <row r="61" spans="1:2" x14ac:dyDescent="0.3">
      <c r="A61" t="s">
        <v>123</v>
      </c>
    </row>
  </sheetData>
  <sheetProtection password="CC3A" sheet="1" objects="1" scenarios="1"/>
  <hyperlinks>
    <hyperlink ref="B9" r:id="rId1"/>
    <hyperlink ref="B8" r:id="rId2"/>
    <hyperlink ref="B56" r:id="rId3"/>
    <hyperlink ref="B58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opLeftCell="A58" workbookViewId="0">
      <selection activeCell="E71" sqref="E71"/>
    </sheetView>
  </sheetViews>
  <sheetFormatPr defaultRowHeight="14.4" x14ac:dyDescent="0.3"/>
  <cols>
    <col min="1" max="1" width="27.5546875" style="5" customWidth="1"/>
    <col min="2" max="2" width="70.77734375" style="5" customWidth="1"/>
    <col min="3" max="3" width="8.88671875" style="30"/>
  </cols>
  <sheetData>
    <row r="1" spans="1:3" x14ac:dyDescent="0.3">
      <c r="A1" s="4" t="s">
        <v>4</v>
      </c>
      <c r="B1" s="4" t="s">
        <v>128</v>
      </c>
      <c r="C1" s="29" t="s">
        <v>0</v>
      </c>
    </row>
    <row r="2" spans="1:3" x14ac:dyDescent="0.3">
      <c r="A2" s="4"/>
      <c r="C2" s="29"/>
    </row>
    <row r="3" spans="1:3" ht="28.8" x14ac:dyDescent="0.3">
      <c r="A3" s="4" t="s">
        <v>49</v>
      </c>
      <c r="B3" s="6" t="s">
        <v>69</v>
      </c>
    </row>
    <row r="4" spans="1:3" x14ac:dyDescent="0.3">
      <c r="B4" s="5" t="s">
        <v>63</v>
      </c>
      <c r="C4" s="28"/>
    </row>
    <row r="5" spans="1:3" x14ac:dyDescent="0.3">
      <c r="B5" s="5" t="s">
        <v>64</v>
      </c>
      <c r="C5" s="28"/>
    </row>
    <row r="6" spans="1:3" ht="28.8" x14ac:dyDescent="0.3">
      <c r="B6" s="5" t="s">
        <v>68</v>
      </c>
      <c r="C6" s="28"/>
    </row>
    <row r="7" spans="1:3" x14ac:dyDescent="0.3">
      <c r="B7" s="5" t="s">
        <v>65</v>
      </c>
      <c r="C7" s="28"/>
    </row>
    <row r="8" spans="1:3" x14ac:dyDescent="0.3">
      <c r="B8" s="5" t="s">
        <v>66</v>
      </c>
      <c r="C8" s="28"/>
    </row>
    <row r="9" spans="1:3" ht="28.8" x14ac:dyDescent="0.3">
      <c r="B9" s="5" t="s">
        <v>67</v>
      </c>
      <c r="C9" s="28"/>
    </row>
    <row r="10" spans="1:3" x14ac:dyDescent="0.3">
      <c r="B10" s="5" t="s">
        <v>70</v>
      </c>
      <c r="C10" s="28"/>
    </row>
    <row r="11" spans="1:3" x14ac:dyDescent="0.3">
      <c r="C11" s="31"/>
    </row>
    <row r="12" spans="1:3" ht="28.8" x14ac:dyDescent="0.3">
      <c r="A12" s="4" t="s">
        <v>50</v>
      </c>
      <c r="B12" s="6" t="s">
        <v>69</v>
      </c>
    </row>
    <row r="13" spans="1:3" x14ac:dyDescent="0.3">
      <c r="B13" s="5" t="s">
        <v>71</v>
      </c>
      <c r="C13" s="28"/>
    </row>
    <row r="14" spans="1:3" ht="28.8" x14ac:dyDescent="0.3">
      <c r="B14" s="5" t="s">
        <v>72</v>
      </c>
      <c r="C14" s="28"/>
    </row>
    <row r="15" spans="1:3" x14ac:dyDescent="0.3">
      <c r="B15" s="5" t="s">
        <v>73</v>
      </c>
      <c r="C15" s="28"/>
    </row>
    <row r="17" spans="1:3" ht="28.8" x14ac:dyDescent="0.3">
      <c r="A17" s="4" t="s">
        <v>51</v>
      </c>
      <c r="B17" s="6" t="s">
        <v>69</v>
      </c>
    </row>
    <row r="18" spans="1:3" x14ac:dyDescent="0.3">
      <c r="B18" s="18" t="s">
        <v>74</v>
      </c>
      <c r="C18" s="28"/>
    </row>
    <row r="19" spans="1:3" x14ac:dyDescent="0.3">
      <c r="B19" s="18" t="s">
        <v>75</v>
      </c>
      <c r="C19" s="28"/>
    </row>
    <row r="20" spans="1:3" x14ac:dyDescent="0.3">
      <c r="B20" s="5" t="s">
        <v>76</v>
      </c>
      <c r="C20" s="28"/>
    </row>
    <row r="21" spans="1:3" x14ac:dyDescent="0.3">
      <c r="C21" s="32"/>
    </row>
    <row r="23" spans="1:3" x14ac:dyDescent="0.3">
      <c r="A23" s="4" t="s">
        <v>52</v>
      </c>
      <c r="B23" s="6" t="s">
        <v>77</v>
      </c>
    </row>
    <row r="24" spans="1:3" ht="28.8" x14ac:dyDescent="0.3">
      <c r="B24" s="5" t="s">
        <v>80</v>
      </c>
      <c r="C24" s="28"/>
    </row>
    <row r="25" spans="1:3" x14ac:dyDescent="0.3">
      <c r="B25" s="5" t="s">
        <v>81</v>
      </c>
      <c r="C25" s="28"/>
    </row>
    <row r="27" spans="1:3" ht="28.8" x14ac:dyDescent="0.3">
      <c r="A27" s="4" t="s">
        <v>53</v>
      </c>
      <c r="B27" s="7" t="s">
        <v>82</v>
      </c>
    </row>
    <row r="28" spans="1:3" ht="28.8" x14ac:dyDescent="0.3">
      <c r="A28" s="14"/>
      <c r="B28" s="19" t="s">
        <v>83</v>
      </c>
      <c r="C28" s="28"/>
    </row>
    <row r="29" spans="1:3" ht="28.8" x14ac:dyDescent="0.3">
      <c r="A29" s="14"/>
      <c r="B29" s="5" t="s">
        <v>84</v>
      </c>
      <c r="C29" s="28"/>
    </row>
    <row r="30" spans="1:3" ht="28.8" x14ac:dyDescent="0.3">
      <c r="B30" s="5" t="s">
        <v>85</v>
      </c>
      <c r="C30" s="28"/>
    </row>
    <row r="31" spans="1:3" ht="28.8" x14ac:dyDescent="0.3">
      <c r="B31" s="5" t="s">
        <v>86</v>
      </c>
      <c r="C31" s="28"/>
    </row>
    <row r="33" spans="1:3" ht="28.8" x14ac:dyDescent="0.3">
      <c r="A33" s="4" t="s">
        <v>55</v>
      </c>
      <c r="B33" s="7" t="s">
        <v>87</v>
      </c>
    </row>
    <row r="34" spans="1:3" x14ac:dyDescent="0.3">
      <c r="A34" s="14"/>
      <c r="B34" s="5" t="s">
        <v>88</v>
      </c>
      <c r="C34" s="28"/>
    </row>
    <row r="35" spans="1:3" ht="43.2" x14ac:dyDescent="0.3">
      <c r="A35" s="14"/>
      <c r="B35" s="5" t="s">
        <v>89</v>
      </c>
      <c r="C35" s="28"/>
    </row>
    <row r="36" spans="1:3" x14ac:dyDescent="0.3">
      <c r="B36" s="18" t="s">
        <v>90</v>
      </c>
      <c r="C36" s="28"/>
    </row>
    <row r="37" spans="1:3" x14ac:dyDescent="0.3">
      <c r="B37" s="5" t="s">
        <v>91</v>
      </c>
      <c r="C37" s="28"/>
    </row>
    <row r="39" spans="1:3" ht="43.2" x14ac:dyDescent="0.3">
      <c r="A39" s="4" t="s">
        <v>54</v>
      </c>
      <c r="B39" s="7" t="s">
        <v>92</v>
      </c>
    </row>
    <row r="40" spans="1:3" x14ac:dyDescent="0.3">
      <c r="B40" s="5" t="s">
        <v>93</v>
      </c>
      <c r="C40" s="28"/>
    </row>
    <row r="41" spans="1:3" x14ac:dyDescent="0.3">
      <c r="B41" s="5" t="s">
        <v>94</v>
      </c>
      <c r="C41" s="28"/>
    </row>
    <row r="42" spans="1:3" x14ac:dyDescent="0.3">
      <c r="B42" s="5" t="s">
        <v>95</v>
      </c>
      <c r="C42" s="28"/>
    </row>
    <row r="43" spans="1:3" x14ac:dyDescent="0.3">
      <c r="B43" s="5" t="s">
        <v>96</v>
      </c>
      <c r="C43" s="28"/>
    </row>
    <row r="45" spans="1:3" ht="28.8" x14ac:dyDescent="0.3">
      <c r="A45" s="4" t="s">
        <v>56</v>
      </c>
      <c r="B45" s="7" t="s">
        <v>82</v>
      </c>
    </row>
    <row r="46" spans="1:3" ht="28.8" x14ac:dyDescent="0.3">
      <c r="B46" s="5" t="s">
        <v>97</v>
      </c>
      <c r="C46" s="28"/>
    </row>
    <row r="47" spans="1:3" ht="28.8" x14ac:dyDescent="0.3">
      <c r="B47" s="5" t="s">
        <v>98</v>
      </c>
      <c r="C47" s="28"/>
    </row>
    <row r="48" spans="1:3" ht="28.8" x14ac:dyDescent="0.3">
      <c r="B48" s="5" t="s">
        <v>99</v>
      </c>
      <c r="C48" s="28"/>
    </row>
    <row r="49" spans="1:3" ht="28.8" x14ac:dyDescent="0.3">
      <c r="B49" s="5" t="s">
        <v>100</v>
      </c>
      <c r="C49" s="28"/>
    </row>
    <row r="51" spans="1:3" ht="28.8" x14ac:dyDescent="0.3">
      <c r="A51" s="4" t="s">
        <v>57</v>
      </c>
      <c r="B51" s="7" t="s">
        <v>102</v>
      </c>
    </row>
    <row r="52" spans="1:3" x14ac:dyDescent="0.3">
      <c r="B52" s="5" t="s">
        <v>103</v>
      </c>
      <c r="C52" s="28"/>
    </row>
    <row r="53" spans="1:3" x14ac:dyDescent="0.3">
      <c r="B53" s="5" t="s">
        <v>104</v>
      </c>
      <c r="C53" s="28"/>
    </row>
    <row r="54" spans="1:3" x14ac:dyDescent="0.3">
      <c r="B54" s="5" t="s">
        <v>105</v>
      </c>
      <c r="C54" s="28"/>
    </row>
    <row r="56" spans="1:3" ht="28.8" x14ac:dyDescent="0.3">
      <c r="A56" s="4" t="s">
        <v>58</v>
      </c>
      <c r="B56" s="7" t="s">
        <v>102</v>
      </c>
    </row>
    <row r="57" spans="1:3" x14ac:dyDescent="0.3">
      <c r="A57" s="14"/>
      <c r="B57" s="5" t="s">
        <v>106</v>
      </c>
      <c r="C57" s="28"/>
    </row>
    <row r="58" spans="1:3" x14ac:dyDescent="0.3">
      <c r="A58" s="14"/>
      <c r="B58" s="5" t="s">
        <v>107</v>
      </c>
      <c r="C58" s="28"/>
    </row>
    <row r="59" spans="1:3" ht="28.8" x14ac:dyDescent="0.3">
      <c r="B59" s="5" t="s">
        <v>108</v>
      </c>
      <c r="C59" s="28"/>
    </row>
    <row r="60" spans="1:3" ht="28.8" x14ac:dyDescent="0.3">
      <c r="B60" s="5" t="s">
        <v>109</v>
      </c>
      <c r="C60" s="28"/>
    </row>
    <row r="62" spans="1:3" ht="28.8" x14ac:dyDescent="0.3">
      <c r="A62" s="4" t="s">
        <v>59</v>
      </c>
      <c r="B62" s="7" t="s">
        <v>82</v>
      </c>
    </row>
    <row r="63" spans="1:3" x14ac:dyDescent="0.3">
      <c r="B63" s="5" t="s">
        <v>110</v>
      </c>
      <c r="C63" s="28"/>
    </row>
    <row r="64" spans="1:3" x14ac:dyDescent="0.3">
      <c r="B64" s="5" t="s">
        <v>111</v>
      </c>
      <c r="C64" s="28"/>
    </row>
    <row r="65" spans="1:3" ht="28.8" x14ac:dyDescent="0.3">
      <c r="B65" s="5" t="s">
        <v>112</v>
      </c>
      <c r="C65" s="28"/>
    </row>
    <row r="66" spans="1:3" ht="28.8" x14ac:dyDescent="0.3">
      <c r="B66" s="5" t="s">
        <v>113</v>
      </c>
      <c r="C66" s="28"/>
    </row>
    <row r="68" spans="1:3" ht="28.8" x14ac:dyDescent="0.3">
      <c r="A68" s="4" t="s">
        <v>60</v>
      </c>
      <c r="B68" s="7" t="s">
        <v>82</v>
      </c>
    </row>
    <row r="69" spans="1:3" ht="28.8" x14ac:dyDescent="0.3">
      <c r="B69" s="5" t="s">
        <v>114</v>
      </c>
      <c r="C69" s="28"/>
    </row>
    <row r="70" spans="1:3" x14ac:dyDescent="0.3">
      <c r="B70" s="5" t="s">
        <v>115</v>
      </c>
      <c r="C70" s="28"/>
    </row>
    <row r="71" spans="1:3" ht="28.8" x14ac:dyDescent="0.3">
      <c r="B71" s="5" t="s">
        <v>116</v>
      </c>
      <c r="C71" s="28"/>
    </row>
  </sheetData>
  <sheetProtection sheet="1" objects="1" scenarios="1"/>
  <dataValidations count="3">
    <dataValidation type="list" allowBlank="1" showInputMessage="1" showErrorMessage="1" sqref="C4:C10 C18:C20 C28:C31 C34:C37 C63:C66 C40:C43 C46:C49 C52:C54 C57:C60 C69:C71">
      <formula1>LIST1</formula1>
    </dataValidation>
    <dataValidation type="list" allowBlank="1" showInputMessage="1" showErrorMessage="1" sqref="C13:C15">
      <formula1>LIST1</formula1>
    </dataValidation>
    <dataValidation type="list" allowBlank="1" showInputMessage="1" showErrorMessage="1" sqref="C24:C25">
      <formula1>LIST2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workbookViewId="0">
      <selection activeCell="C13" sqref="C13"/>
    </sheetView>
  </sheetViews>
  <sheetFormatPr defaultRowHeight="14.4" x14ac:dyDescent="0.3"/>
  <cols>
    <col min="1" max="1" width="30.5546875" customWidth="1"/>
    <col min="2" max="2" width="18.77734375" customWidth="1"/>
    <col min="3" max="3" width="10.44140625" bestFit="1" customWidth="1"/>
    <col min="5" max="10" width="12.77734375" customWidth="1"/>
  </cols>
  <sheetData>
    <row r="1" spans="1:12" ht="70.8" customHeight="1" x14ac:dyDescent="0.3">
      <c r="A1" s="1" t="s">
        <v>4</v>
      </c>
      <c r="B1" s="20" t="s">
        <v>130</v>
      </c>
      <c r="C1" s="1" t="s">
        <v>0</v>
      </c>
      <c r="E1" s="33" t="s">
        <v>35</v>
      </c>
      <c r="F1" s="34"/>
      <c r="G1" s="34"/>
      <c r="H1" s="34"/>
      <c r="I1" s="34"/>
      <c r="J1" s="34"/>
      <c r="K1" s="3"/>
      <c r="L1" s="1"/>
    </row>
    <row r="2" spans="1:12" ht="57.6" x14ac:dyDescent="0.3">
      <c r="E2" s="17" t="s">
        <v>138</v>
      </c>
      <c r="F2" s="17" t="s">
        <v>1</v>
      </c>
      <c r="G2" s="17" t="s">
        <v>139</v>
      </c>
      <c r="H2" s="17" t="s">
        <v>2</v>
      </c>
      <c r="I2" s="17" t="s">
        <v>3</v>
      </c>
      <c r="J2" s="17" t="s">
        <v>137</v>
      </c>
    </row>
    <row r="3" spans="1:12" x14ac:dyDescent="0.3">
      <c r="A3" s="4" t="s">
        <v>49</v>
      </c>
      <c r="B3" s="3"/>
      <c r="C3" s="2" t="e">
        <f>AVERAGEIF(questions!C4:C10,"&gt;0")</f>
        <v>#DIV/0!</v>
      </c>
      <c r="E3" s="9" t="e">
        <f>ABS($C3-calculation!C2)</f>
        <v>#DIV/0!</v>
      </c>
      <c r="F3" s="9" t="e">
        <f>ABS($C3-calculation!D2)</f>
        <v>#DIV/0!</v>
      </c>
      <c r="G3" s="9" t="e">
        <f>ABS($C3-calculation!E2)</f>
        <v>#DIV/0!</v>
      </c>
      <c r="H3" s="9" t="e">
        <f>ABS($C3-calculation!F2)</f>
        <v>#DIV/0!</v>
      </c>
      <c r="I3" s="9" t="e">
        <f>ABS($C3-calculation!G2)</f>
        <v>#DIV/0!</v>
      </c>
      <c r="J3" s="9" t="e">
        <f>ABS($C3-calculation!H2)</f>
        <v>#DIV/0!</v>
      </c>
    </row>
    <row r="4" spans="1:12" x14ac:dyDescent="0.3">
      <c r="A4" s="4" t="s">
        <v>50</v>
      </c>
      <c r="B4" s="3"/>
      <c r="C4" s="2" t="e">
        <f>AVERAGEIF(questions!C13:C15,"&gt;0")</f>
        <v>#DIV/0!</v>
      </c>
      <c r="E4" s="9" t="e">
        <f>ABS($C4-calculation!C3)</f>
        <v>#DIV/0!</v>
      </c>
      <c r="F4" s="9" t="e">
        <f>ABS($C4-calculation!D3)</f>
        <v>#DIV/0!</v>
      </c>
      <c r="G4" s="9" t="e">
        <f>ABS($C4-calculation!E3)</f>
        <v>#DIV/0!</v>
      </c>
      <c r="H4" s="9" t="e">
        <f>ABS($C4-calculation!F3)</f>
        <v>#DIV/0!</v>
      </c>
      <c r="I4" s="9" t="e">
        <f>ABS($C4-calculation!G3)</f>
        <v>#DIV/0!</v>
      </c>
      <c r="J4" s="9" t="e">
        <f>ABS($C4-calculation!H3)</f>
        <v>#DIV/0!</v>
      </c>
    </row>
    <row r="5" spans="1:12" x14ac:dyDescent="0.3">
      <c r="A5" s="4" t="s">
        <v>51</v>
      </c>
      <c r="B5" s="3"/>
      <c r="C5" s="2" t="e">
        <f>AVERAGEIF(questions!C18:C20,"&gt;0")</f>
        <v>#DIV/0!</v>
      </c>
      <c r="E5" s="9" t="e">
        <f>ABS($C5-calculation!C4)</f>
        <v>#DIV/0!</v>
      </c>
      <c r="F5" s="9" t="e">
        <f>ABS($C5-calculation!D4)</f>
        <v>#DIV/0!</v>
      </c>
      <c r="G5" s="9" t="e">
        <f>ABS($C5-calculation!E4)</f>
        <v>#DIV/0!</v>
      </c>
      <c r="H5" s="9" t="e">
        <f>ABS($C5-calculation!F4)</f>
        <v>#DIV/0!</v>
      </c>
      <c r="I5" s="9" t="e">
        <f>ABS($C5-calculation!G4)</f>
        <v>#DIV/0!</v>
      </c>
      <c r="J5" s="9" t="e">
        <f>ABS($C5-calculation!H4)</f>
        <v>#DIV/0!</v>
      </c>
    </row>
    <row r="6" spans="1:12" x14ac:dyDescent="0.3">
      <c r="A6" s="4" t="s">
        <v>52</v>
      </c>
      <c r="B6" s="3"/>
      <c r="C6" s="2">
        <f>COUNTIF(questions!C24:C25,calculation!B47)</f>
        <v>0</v>
      </c>
      <c r="E6" s="9">
        <f>ABS($C6-calculation!C5)</f>
        <v>1.7475247524752475</v>
      </c>
      <c r="F6" s="9">
        <f>ABS($C6-calculation!D5)</f>
        <v>1.1085043988269794</v>
      </c>
      <c r="G6" s="9">
        <f>ABS($C6-calculation!E5)</f>
        <v>1.6353591160220995</v>
      </c>
      <c r="H6" s="9">
        <f>ABS($C6-calculation!F5)</f>
        <v>1.5493827160493827</v>
      </c>
      <c r="I6" s="9">
        <f>ABS($C6-calculation!G5)</f>
        <v>1.1470588235294117</v>
      </c>
      <c r="J6" s="9">
        <f>ABS($C6-calculation!H5)</f>
        <v>0.80681818181818177</v>
      </c>
    </row>
    <row r="7" spans="1:12" x14ac:dyDescent="0.3">
      <c r="A7" s="1" t="s">
        <v>53</v>
      </c>
      <c r="B7" s="3" t="s">
        <v>10</v>
      </c>
      <c r="C7" s="2" t="e">
        <f>AVERAGEIF(questions!C28:C29,"&gt;0")</f>
        <v>#DIV/0!</v>
      </c>
      <c r="E7" s="9" t="e">
        <f>ABS($C7-calculation!C6)</f>
        <v>#DIV/0!</v>
      </c>
      <c r="F7" s="9" t="e">
        <f>ABS($C7-calculation!D6)</f>
        <v>#DIV/0!</v>
      </c>
      <c r="G7" s="9" t="e">
        <f>ABS($C7-calculation!E6)</f>
        <v>#DIV/0!</v>
      </c>
      <c r="H7" s="9" t="e">
        <f>ABS($C7-calculation!F6)</f>
        <v>#DIV/0!</v>
      </c>
      <c r="I7" s="9" t="e">
        <f>ABS($C7-calculation!G6)</f>
        <v>#DIV/0!</v>
      </c>
      <c r="J7" s="9" t="e">
        <f>ABS($C7-calculation!H6)</f>
        <v>#DIV/0!</v>
      </c>
    </row>
    <row r="8" spans="1:12" x14ac:dyDescent="0.3">
      <c r="A8" s="1"/>
      <c r="B8" s="3" t="s">
        <v>11</v>
      </c>
      <c r="C8" s="2" t="e">
        <f>AVERAGEIF(questions!C30:C31,"&gt;0")</f>
        <v>#DIV/0!</v>
      </c>
      <c r="E8" s="9" t="e">
        <f>ABS($C8-calculation!C7)</f>
        <v>#DIV/0!</v>
      </c>
      <c r="F8" s="9" t="e">
        <f>ABS($C8-calculation!D7)</f>
        <v>#DIV/0!</v>
      </c>
      <c r="G8" s="9" t="e">
        <f>ABS($C8-calculation!E7)</f>
        <v>#DIV/0!</v>
      </c>
      <c r="H8" s="9" t="e">
        <f>ABS($C8-calculation!F7)</f>
        <v>#DIV/0!</v>
      </c>
      <c r="I8" s="9" t="e">
        <f>ABS($C8-calculation!G7)</f>
        <v>#DIV/0!</v>
      </c>
      <c r="J8" s="9" t="e">
        <f>ABS($C8-calculation!H7)</f>
        <v>#DIV/0!</v>
      </c>
    </row>
    <row r="9" spans="1:12" x14ac:dyDescent="0.3">
      <c r="A9" s="1" t="s">
        <v>55</v>
      </c>
      <c r="B9" s="3" t="s">
        <v>12</v>
      </c>
      <c r="C9" s="2" t="e">
        <f>AVERAGEIF(questions!C34:C35,"&gt;0")</f>
        <v>#DIV/0!</v>
      </c>
      <c r="E9" s="9" t="e">
        <f>ABS($C9-calculation!C8)</f>
        <v>#DIV/0!</v>
      </c>
      <c r="F9" s="9" t="e">
        <f>ABS($C9-calculation!D8)</f>
        <v>#DIV/0!</v>
      </c>
      <c r="G9" s="9" t="e">
        <f>ABS($C9-calculation!E8)</f>
        <v>#DIV/0!</v>
      </c>
      <c r="H9" s="9" t="e">
        <f>ABS($C9-calculation!F8)</f>
        <v>#DIV/0!</v>
      </c>
      <c r="I9" s="9" t="e">
        <f>ABS($C9-calculation!G8)</f>
        <v>#DIV/0!</v>
      </c>
      <c r="J9" s="9" t="e">
        <f>ABS($C9-calculation!H8)</f>
        <v>#DIV/0!</v>
      </c>
    </row>
    <row r="10" spans="1:12" x14ac:dyDescent="0.3">
      <c r="A10" s="1"/>
      <c r="B10" s="3" t="s">
        <v>9</v>
      </c>
      <c r="C10" s="2" t="e">
        <f>AVERAGEIF(questions!C36:C37,"&gt;0")</f>
        <v>#DIV/0!</v>
      </c>
      <c r="E10" s="9" t="e">
        <f>ABS($C10-calculation!C9)</f>
        <v>#DIV/0!</v>
      </c>
      <c r="F10" s="9" t="e">
        <f>ABS($C10-calculation!D9)</f>
        <v>#DIV/0!</v>
      </c>
      <c r="G10" s="9" t="e">
        <f>ABS($C10-calculation!E9)</f>
        <v>#DIV/0!</v>
      </c>
      <c r="H10" s="9" t="e">
        <f>ABS($C10-calculation!F9)</f>
        <v>#DIV/0!</v>
      </c>
      <c r="I10" s="9" t="e">
        <f>ABS($C10-calculation!G9)</f>
        <v>#DIV/0!</v>
      </c>
      <c r="J10" s="9" t="e">
        <f>ABS($C10-calculation!H9)</f>
        <v>#DIV/0!</v>
      </c>
    </row>
    <row r="11" spans="1:12" x14ac:dyDescent="0.3">
      <c r="A11" s="1" t="s">
        <v>54</v>
      </c>
      <c r="B11" s="16"/>
      <c r="C11" s="2" t="e">
        <f>AVERAGEIF(questions!C40:C43,"&gt;0")</f>
        <v>#DIV/0!</v>
      </c>
      <c r="E11" s="9" t="e">
        <f>ABS($C11-calculation!C10)</f>
        <v>#DIV/0!</v>
      </c>
      <c r="F11" s="9" t="e">
        <f>ABS($C11-calculation!D10)</f>
        <v>#DIV/0!</v>
      </c>
      <c r="G11" s="9" t="e">
        <f>ABS($C11-calculation!E10)</f>
        <v>#DIV/0!</v>
      </c>
      <c r="H11" s="9" t="e">
        <f>ABS($C11-calculation!F10)</f>
        <v>#DIV/0!</v>
      </c>
      <c r="I11" s="9" t="e">
        <f>ABS($C11-calculation!G10)</f>
        <v>#DIV/0!</v>
      </c>
      <c r="J11" s="9" t="e">
        <f>ABS($C11-calculation!H10)</f>
        <v>#DIV/0!</v>
      </c>
    </row>
    <row r="12" spans="1:12" ht="28.8" x14ac:dyDescent="0.3">
      <c r="A12" s="4" t="s">
        <v>56</v>
      </c>
      <c r="B12" s="16" t="s">
        <v>101</v>
      </c>
      <c r="C12" s="2" t="e">
        <f>AVERAGEIF(questions!C46:C48,"&gt;0")</f>
        <v>#DIV/0!</v>
      </c>
      <c r="E12" s="9" t="e">
        <f>ABS($C12-calculation!C11)</f>
        <v>#DIV/0!</v>
      </c>
      <c r="F12" s="9" t="e">
        <f>ABS($C12-calculation!D11)</f>
        <v>#DIV/0!</v>
      </c>
      <c r="G12" s="9" t="e">
        <f>ABS($C12-calculation!E11)</f>
        <v>#DIV/0!</v>
      </c>
      <c r="H12" s="9" t="e">
        <f>ABS($C12-calculation!F11)</f>
        <v>#DIV/0!</v>
      </c>
      <c r="I12" s="9" t="e">
        <f>ABS($C12-calculation!G11)</f>
        <v>#DIV/0!</v>
      </c>
      <c r="J12" s="9" t="e">
        <f>ABS($C12-calculation!H11)</f>
        <v>#DIV/0!</v>
      </c>
    </row>
    <row r="13" spans="1:12" x14ac:dyDescent="0.3">
      <c r="A13" s="4"/>
      <c r="B13" s="16" t="s">
        <v>61</v>
      </c>
      <c r="C13" s="2" t="e">
        <f>AVERAGEIF(questions!C49:C49,"&gt;0")</f>
        <v>#DIV/0!</v>
      </c>
      <c r="E13" s="9" t="e">
        <f>ABS($C13-calculation!C12)</f>
        <v>#DIV/0!</v>
      </c>
      <c r="F13" s="9" t="e">
        <f>ABS($C13-calculation!D12)</f>
        <v>#DIV/0!</v>
      </c>
      <c r="G13" s="9" t="e">
        <f>ABS($C13-calculation!E12)</f>
        <v>#DIV/0!</v>
      </c>
      <c r="H13" s="9" t="e">
        <f>ABS($C13-calculation!F12)</f>
        <v>#DIV/0!</v>
      </c>
      <c r="I13" s="9" t="e">
        <f>ABS($C13-calculation!G12)</f>
        <v>#DIV/0!</v>
      </c>
      <c r="J13" s="9" t="e">
        <f>ABS($C13-calculation!H12)</f>
        <v>#DIV/0!</v>
      </c>
    </row>
    <row r="14" spans="1:12" x14ac:dyDescent="0.3">
      <c r="A14" s="4" t="s">
        <v>57</v>
      </c>
      <c r="B14" s="16"/>
      <c r="C14" s="2" t="e">
        <f>AVERAGEIF(questions!C52:C54,"&gt;0")</f>
        <v>#DIV/0!</v>
      </c>
      <c r="E14" s="9" t="e">
        <f>ABS($C14-calculation!C13)</f>
        <v>#DIV/0!</v>
      </c>
      <c r="F14" s="9" t="e">
        <f>ABS($C14-calculation!D13)</f>
        <v>#DIV/0!</v>
      </c>
      <c r="G14" s="9" t="e">
        <f>ABS($C14-calculation!E13)</f>
        <v>#DIV/0!</v>
      </c>
      <c r="H14" s="9" t="e">
        <f>ABS($C14-calculation!F13)</f>
        <v>#DIV/0!</v>
      </c>
      <c r="I14" s="9" t="e">
        <f>ABS($C14-calculation!G13)</f>
        <v>#DIV/0!</v>
      </c>
      <c r="J14" s="9" t="e">
        <f>ABS($C14-calculation!H13)</f>
        <v>#DIV/0!</v>
      </c>
    </row>
    <row r="15" spans="1:12" ht="14.4" customHeight="1" x14ac:dyDescent="0.3">
      <c r="A15" s="4" t="s">
        <v>58</v>
      </c>
      <c r="B15" s="16" t="s">
        <v>5</v>
      </c>
      <c r="C15" s="2" t="e">
        <f>AVERAGEIF(questions!C57:C58,"&gt;0")</f>
        <v>#DIV/0!</v>
      </c>
      <c r="E15" s="9" t="e">
        <f>ABS($C15-calculation!C14)</f>
        <v>#DIV/0!</v>
      </c>
      <c r="F15" s="9" t="e">
        <f>ABS($C15-calculation!D14)</f>
        <v>#DIV/0!</v>
      </c>
      <c r="G15" s="9" t="e">
        <f>ABS($C15-calculation!E14)</f>
        <v>#DIV/0!</v>
      </c>
      <c r="H15" s="9" t="e">
        <f>ABS($C15-calculation!F14)</f>
        <v>#DIV/0!</v>
      </c>
      <c r="I15" s="9" t="e">
        <f>ABS($C15-calculation!G14)</f>
        <v>#DIV/0!</v>
      </c>
      <c r="J15" s="9" t="e">
        <f>ABS($C15-calculation!H14)</f>
        <v>#DIV/0!</v>
      </c>
    </row>
    <row r="16" spans="1:12" x14ac:dyDescent="0.3">
      <c r="A16" s="1"/>
      <c r="B16" s="16" t="s">
        <v>6</v>
      </c>
      <c r="C16" s="2" t="e">
        <f>AVERAGEIF(questions!C59:C60,"&gt;0")</f>
        <v>#DIV/0!</v>
      </c>
      <c r="E16" s="9" t="e">
        <f>ABS($C16-calculation!C15)</f>
        <v>#DIV/0!</v>
      </c>
      <c r="F16" s="9" t="e">
        <f>ABS($C16-calculation!D15)</f>
        <v>#DIV/0!</v>
      </c>
      <c r="G16" s="9" t="e">
        <f>ABS($C16-calculation!E15)</f>
        <v>#DIV/0!</v>
      </c>
      <c r="H16" s="9" t="e">
        <f>ABS($C16-calculation!F15)</f>
        <v>#DIV/0!</v>
      </c>
      <c r="I16" s="9" t="e">
        <f>ABS($C16-calculation!G15)</f>
        <v>#DIV/0!</v>
      </c>
      <c r="J16" s="9" t="e">
        <f>ABS($C16-calculation!H15)</f>
        <v>#DIV/0!</v>
      </c>
    </row>
    <row r="17" spans="1:10" x14ac:dyDescent="0.3">
      <c r="A17" s="4" t="s">
        <v>59</v>
      </c>
      <c r="B17" s="16" t="s">
        <v>7</v>
      </c>
      <c r="C17" s="2" t="e">
        <f>AVERAGEIF(questions!C63:C64,"&gt;0")</f>
        <v>#DIV/0!</v>
      </c>
      <c r="E17" s="9" t="e">
        <f>ABS($C17-calculation!C16)</f>
        <v>#DIV/0!</v>
      </c>
      <c r="F17" s="9" t="e">
        <f>ABS($C17-calculation!D16)</f>
        <v>#DIV/0!</v>
      </c>
      <c r="G17" s="9" t="e">
        <f>ABS($C17-calculation!E16)</f>
        <v>#DIV/0!</v>
      </c>
      <c r="H17" s="9" t="e">
        <f>ABS($C17-calculation!F16)</f>
        <v>#DIV/0!</v>
      </c>
      <c r="I17" s="9" t="e">
        <f>ABS($C17-calculation!G16)</f>
        <v>#DIV/0!</v>
      </c>
      <c r="J17" s="9" t="e">
        <f>ABS($C17-calculation!H16)</f>
        <v>#DIV/0!</v>
      </c>
    </row>
    <row r="18" spans="1:10" x14ac:dyDescent="0.3">
      <c r="A18" s="3"/>
      <c r="B18" s="16" t="s">
        <v>8</v>
      </c>
      <c r="C18" s="2" t="e">
        <f>AVERAGEIF(questions!C65:C66,"&gt;0")</f>
        <v>#DIV/0!</v>
      </c>
      <c r="E18" s="9" t="e">
        <f>ABS($C18-calculation!C17)</f>
        <v>#DIV/0!</v>
      </c>
      <c r="F18" s="9" t="e">
        <f>ABS($C18-calculation!D17)</f>
        <v>#DIV/0!</v>
      </c>
      <c r="G18" s="9" t="e">
        <f>ABS($C18-calculation!E17)</f>
        <v>#DIV/0!</v>
      </c>
      <c r="H18" s="9" t="e">
        <f>ABS($C18-calculation!F17)</f>
        <v>#DIV/0!</v>
      </c>
      <c r="I18" s="9" t="e">
        <f>ABS($C18-calculation!G17)</f>
        <v>#DIV/0!</v>
      </c>
      <c r="J18" s="9" t="e">
        <f>ABS($C18-calculation!H17)</f>
        <v>#DIV/0!</v>
      </c>
    </row>
    <row r="19" spans="1:10" ht="28.8" x14ac:dyDescent="0.3">
      <c r="A19" s="4" t="s">
        <v>120</v>
      </c>
      <c r="B19" s="5" t="s">
        <v>124</v>
      </c>
      <c r="C19" s="2" t="e">
        <f>AVERAGEIF(questions!C69:C69,"&gt;0")</f>
        <v>#DIV/0!</v>
      </c>
      <c r="E19" s="9" t="e">
        <f>ABS($C19-calculation!C18)</f>
        <v>#DIV/0!</v>
      </c>
      <c r="F19" s="9" t="e">
        <f>ABS($C19-calculation!D18)</f>
        <v>#DIV/0!</v>
      </c>
      <c r="G19" s="9" t="e">
        <f>ABS($C19-calculation!E18)</f>
        <v>#DIV/0!</v>
      </c>
      <c r="H19" s="9" t="e">
        <f>ABS($C19-calculation!F18)</f>
        <v>#DIV/0!</v>
      </c>
      <c r="I19" s="9" t="e">
        <f>ABS($C19-calculation!G18)</f>
        <v>#DIV/0!</v>
      </c>
      <c r="J19" s="9" t="e">
        <f>ABS($C19-calculation!H18)</f>
        <v>#DIV/0!</v>
      </c>
    </row>
    <row r="20" spans="1:10" x14ac:dyDescent="0.3">
      <c r="A20" s="3"/>
      <c r="B20" s="5" t="s">
        <v>125</v>
      </c>
      <c r="C20" s="2" t="e">
        <f>AVERAGEIF(questions!C70:C70,"&gt;0")</f>
        <v>#DIV/0!</v>
      </c>
      <c r="E20" s="9" t="e">
        <f>ABS($C20-calculation!C19)</f>
        <v>#DIV/0!</v>
      </c>
      <c r="F20" s="9" t="e">
        <f>ABS($C20-calculation!D19)</f>
        <v>#DIV/0!</v>
      </c>
      <c r="G20" s="9" t="e">
        <f>ABS($C20-calculation!E19)</f>
        <v>#DIV/0!</v>
      </c>
      <c r="H20" s="9" t="e">
        <f>ABS($C20-calculation!F19)</f>
        <v>#DIV/0!</v>
      </c>
      <c r="I20" s="9" t="e">
        <f>ABS($C20-calculation!G19)</f>
        <v>#DIV/0!</v>
      </c>
      <c r="J20" s="9" t="e">
        <f>ABS($C20-calculation!H19)</f>
        <v>#DIV/0!</v>
      </c>
    </row>
    <row r="21" spans="1:10" ht="28.8" x14ac:dyDescent="0.3">
      <c r="A21" s="3"/>
      <c r="B21" s="5" t="s">
        <v>126</v>
      </c>
      <c r="C21" s="2" t="e">
        <f>AVERAGEIF(questions!C71:C71,"&gt;0")</f>
        <v>#DIV/0!</v>
      </c>
      <c r="E21" s="9" t="e">
        <f>ABS($C21-calculation!C20)</f>
        <v>#DIV/0!</v>
      </c>
      <c r="F21" s="9" t="e">
        <f>ABS($C21-calculation!D20)</f>
        <v>#DIV/0!</v>
      </c>
      <c r="G21" s="9" t="e">
        <f>ABS($C21-calculation!E20)</f>
        <v>#DIV/0!</v>
      </c>
      <c r="H21" s="9" t="e">
        <f>ABS($C21-calculation!F20)</f>
        <v>#DIV/0!</v>
      </c>
      <c r="I21" s="9" t="e">
        <f>ABS($C21-calculation!G20)</f>
        <v>#DIV/0!</v>
      </c>
      <c r="J21" s="9" t="e">
        <f>ABS($C21-calculation!H20)</f>
        <v>#DIV/0!</v>
      </c>
    </row>
    <row r="22" spans="1:10" x14ac:dyDescent="0.3">
      <c r="A22" s="3"/>
      <c r="B22" s="5"/>
      <c r="C22" s="2"/>
      <c r="E22" s="23" t="s">
        <v>133</v>
      </c>
      <c r="F22" s="22"/>
      <c r="G22" s="22"/>
      <c r="H22" s="22"/>
      <c r="I22" s="22"/>
      <c r="J22" s="22"/>
    </row>
    <row r="23" spans="1:10" x14ac:dyDescent="0.3">
      <c r="B23" s="5"/>
      <c r="C23" s="2"/>
      <c r="E23" s="23"/>
      <c r="F23" s="22"/>
      <c r="G23" s="22"/>
      <c r="H23" s="22"/>
      <c r="I23" s="22"/>
      <c r="J23" s="22"/>
    </row>
    <row r="24" spans="1:10" ht="15" thickBot="1" x14ac:dyDescent="0.35">
      <c r="A24" s="3"/>
      <c r="B24" s="3"/>
    </row>
    <row r="25" spans="1:10" ht="15" thickBot="1" x14ac:dyDescent="0.35">
      <c r="A25" s="4" t="s">
        <v>62</v>
      </c>
      <c r="E25" s="10" t="e">
        <f>SQRT(AVERAGE(calculation!C23:C38))</f>
        <v>#DIV/0!</v>
      </c>
      <c r="F25" s="10" t="e">
        <f>SQRT(AVERAGE(calculation!D23:D38))</f>
        <v>#DIV/0!</v>
      </c>
      <c r="G25" s="10" t="e">
        <f>SQRT(AVERAGE(calculation!E23:E38))</f>
        <v>#DIV/0!</v>
      </c>
      <c r="H25" s="10" t="e">
        <f>SQRT(AVERAGE(calculation!F23:F38))</f>
        <v>#DIV/0!</v>
      </c>
      <c r="I25" s="10" t="e">
        <f>SQRT(AVERAGE(calculation!G23:G38))</f>
        <v>#DIV/0!</v>
      </c>
      <c r="J25" s="11" t="e">
        <f>SQRT(AVERAGE(calculation!H23:H38))</f>
        <v>#DIV/0!</v>
      </c>
    </row>
    <row r="26" spans="1:10" ht="15" thickBot="1" x14ac:dyDescent="0.35">
      <c r="A26" s="4" t="s">
        <v>34</v>
      </c>
      <c r="E26" s="12" t="e">
        <f>RANK(E25,$E25:$J25,1)</f>
        <v>#DIV/0!</v>
      </c>
      <c r="F26" s="12" t="e">
        <f>RANK(F25,$E25:$J25,1)</f>
        <v>#DIV/0!</v>
      </c>
      <c r="G26" s="12" t="e">
        <f>RANK(G25,$E25:$J25,1)</f>
        <v>#DIV/0!</v>
      </c>
      <c r="H26" s="12" t="e">
        <f>RANK(H25,$E25:$J25,1)</f>
        <v>#DIV/0!</v>
      </c>
      <c r="I26" s="12" t="e">
        <f>RANK(I25,$E25:$J25,1)</f>
        <v>#DIV/0!</v>
      </c>
      <c r="J26" s="13" t="e">
        <f>RANK(J25,$E25:$J25,5)</f>
        <v>#DIV/0!</v>
      </c>
    </row>
    <row r="27" spans="1:10" x14ac:dyDescent="0.3">
      <c r="A27" s="5"/>
      <c r="E27" s="2"/>
      <c r="F27" s="2"/>
      <c r="G27" s="2"/>
      <c r="H27" s="2"/>
      <c r="I27" s="2"/>
      <c r="J27" s="2"/>
    </row>
    <row r="44" spans="1:8" x14ac:dyDescent="0.3">
      <c r="B44" s="23" t="s">
        <v>131</v>
      </c>
      <c r="H44" s="23" t="s">
        <v>132</v>
      </c>
    </row>
    <row r="47" spans="1:8" x14ac:dyDescent="0.3">
      <c r="A47" s="24" t="s">
        <v>121</v>
      </c>
    </row>
  </sheetData>
  <sheetProtection password="CC3A" sheet="1" objects="1" scenarios="1"/>
  <mergeCells count="1">
    <mergeCell ref="E1:J1"/>
  </mergeCells>
  <pageMargins left="0.7" right="0.7" top="0.75" bottom="0.75" header="0.3" footer="0.3"/>
  <ignoredErrors>
    <ignoredError sqref="C3:C4 C5 C7:C18" formulaRange="1"/>
  </ignoredError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F18" sqref="F18"/>
    </sheetView>
  </sheetViews>
  <sheetFormatPr defaultRowHeight="14.4" x14ac:dyDescent="0.3"/>
  <cols>
    <col min="1" max="1" width="20.5546875" customWidth="1"/>
    <col min="2" max="2" width="16.21875" customWidth="1"/>
  </cols>
  <sheetData>
    <row r="1" spans="1:8" x14ac:dyDescent="0.3">
      <c r="A1" t="s">
        <v>43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</row>
    <row r="2" spans="1:8" x14ac:dyDescent="0.3">
      <c r="B2" t="s">
        <v>18</v>
      </c>
      <c r="C2" s="2">
        <v>5.2083290109392708</v>
      </c>
      <c r="D2" s="2">
        <v>4.8565964645948423</v>
      </c>
      <c r="E2" s="2">
        <v>5.2735401696262727</v>
      </c>
      <c r="F2" s="2">
        <v>4.7263029620306058</v>
      </c>
      <c r="G2" s="2">
        <v>4.1172258148766732</v>
      </c>
      <c r="H2" s="2">
        <v>4.3283075244321321</v>
      </c>
    </row>
    <row r="3" spans="1:8" x14ac:dyDescent="0.3">
      <c r="B3" t="s">
        <v>19</v>
      </c>
      <c r="C3" s="2">
        <v>3.9485903064339283</v>
      </c>
      <c r="D3" s="2">
        <v>3.4985226420726554</v>
      </c>
      <c r="E3" s="2">
        <v>3.5660417130348261</v>
      </c>
      <c r="F3" s="2">
        <v>2.9124419611615893</v>
      </c>
      <c r="G3" s="2">
        <v>2.3070566418819811</v>
      </c>
      <c r="H3" s="2">
        <v>2.6128877015905179</v>
      </c>
    </row>
    <row r="4" spans="1:8" x14ac:dyDescent="0.3">
      <c r="B4" t="s">
        <v>20</v>
      </c>
      <c r="C4" s="2">
        <v>4.7989958536512329</v>
      </c>
      <c r="D4" s="2">
        <v>4.3901178140449124</v>
      </c>
      <c r="E4" s="2">
        <v>4.8393590231767565</v>
      </c>
      <c r="F4" s="2">
        <v>4.0618937784849214</v>
      </c>
      <c r="G4" s="2">
        <v>3.9040903734955674</v>
      </c>
      <c r="H4" s="2">
        <v>3.6042480814871509</v>
      </c>
    </row>
    <row r="5" spans="1:8" x14ac:dyDescent="0.3">
      <c r="B5" t="s">
        <v>21</v>
      </c>
      <c r="C5" s="2">
        <v>1.7475247524752475</v>
      </c>
      <c r="D5" s="2">
        <v>1.1085043988269794</v>
      </c>
      <c r="E5" s="2">
        <v>1.6353591160220995</v>
      </c>
      <c r="F5" s="2">
        <v>1.5493827160493827</v>
      </c>
      <c r="G5" s="2">
        <v>1.1470588235294117</v>
      </c>
      <c r="H5" s="2">
        <v>0.80681818181818177</v>
      </c>
    </row>
    <row r="6" spans="1:8" x14ac:dyDescent="0.3">
      <c r="B6" t="s">
        <v>22</v>
      </c>
      <c r="C6" s="2">
        <v>4.4918973405688947</v>
      </c>
      <c r="D6" s="2">
        <v>4.0533603856268323</v>
      </c>
      <c r="E6" s="2">
        <v>5.3211073946213476</v>
      </c>
      <c r="F6" s="2">
        <v>4.7018436369702359</v>
      </c>
      <c r="G6" s="2">
        <v>3.679993593613109</v>
      </c>
      <c r="H6" s="2">
        <v>3.6846590909090908</v>
      </c>
    </row>
    <row r="7" spans="1:8" x14ac:dyDescent="0.3">
      <c r="B7" t="s">
        <v>23</v>
      </c>
      <c r="C7" s="2">
        <v>5.6212871287128712</v>
      </c>
      <c r="D7" s="2">
        <v>4.8132830697347302</v>
      </c>
      <c r="E7" s="2">
        <v>5.4899584905653418</v>
      </c>
      <c r="F7" s="2">
        <v>4.7919214029511439</v>
      </c>
      <c r="G7" s="2">
        <v>3.2867647058823528</v>
      </c>
      <c r="H7" s="2">
        <v>3.4943181818181817</v>
      </c>
    </row>
    <row r="8" spans="1:8" x14ac:dyDescent="0.3">
      <c r="B8" t="s">
        <v>24</v>
      </c>
      <c r="C8" s="2">
        <v>5.4978213815664363</v>
      </c>
      <c r="D8" s="2">
        <v>5.0146627565982405</v>
      </c>
      <c r="E8" s="2">
        <v>4.0773480662983426</v>
      </c>
      <c r="F8" s="2">
        <v>4.0041438043303685</v>
      </c>
      <c r="G8" s="2">
        <v>2.2045979898703667</v>
      </c>
      <c r="H8" s="2">
        <v>3.4596167726533298</v>
      </c>
    </row>
    <row r="9" spans="1:8" x14ac:dyDescent="0.3">
      <c r="B9" t="s">
        <v>25</v>
      </c>
      <c r="C9" s="2">
        <v>4.4990715046570218</v>
      </c>
      <c r="D9" s="2">
        <v>3.4721407624633431</v>
      </c>
      <c r="E9" s="2">
        <v>2.3873712499112947</v>
      </c>
      <c r="F9" s="2">
        <v>2.3209876543209877</v>
      </c>
      <c r="G9" s="2">
        <v>1.5514705882352942</v>
      </c>
      <c r="H9" s="2">
        <v>1.9772727272727273</v>
      </c>
    </row>
    <row r="10" spans="1:8" x14ac:dyDescent="0.3">
      <c r="B10" t="s">
        <v>26</v>
      </c>
      <c r="C10" s="2">
        <v>5.4492574257425739</v>
      </c>
      <c r="D10" s="2">
        <v>4.9934017595307916</v>
      </c>
      <c r="E10" s="2">
        <v>4.9335413820890404</v>
      </c>
      <c r="F10" s="2">
        <v>4.3963432398987381</v>
      </c>
      <c r="G10" s="2">
        <v>3.0735294117647061</v>
      </c>
      <c r="H10" s="2">
        <v>4.0539772727272725</v>
      </c>
    </row>
    <row r="11" spans="1:8" x14ac:dyDescent="0.3">
      <c r="B11" t="s">
        <v>27</v>
      </c>
      <c r="C11" s="2">
        <v>5.1303630363036312</v>
      </c>
      <c r="D11" s="2">
        <v>4.7077083626613803</v>
      </c>
      <c r="E11" s="2">
        <v>4.9208103130755045</v>
      </c>
      <c r="F11" s="2">
        <v>4.5402120244880599</v>
      </c>
      <c r="G11" s="2">
        <v>3.4705882352941186</v>
      </c>
      <c r="H11" s="2">
        <v>3.7967333708363586</v>
      </c>
    </row>
    <row r="12" spans="1:8" x14ac:dyDescent="0.3">
      <c r="B12" t="s">
        <v>28</v>
      </c>
      <c r="C12" s="2">
        <v>5.5049504950495045</v>
      </c>
      <c r="D12" s="2">
        <v>4.9706744868035191</v>
      </c>
      <c r="E12" s="2">
        <v>4.2209944751381219</v>
      </c>
      <c r="F12" s="2">
        <v>4.7345679012345681</v>
      </c>
      <c r="G12" s="2">
        <v>2.7205882352941178</v>
      </c>
      <c r="H12" s="2">
        <v>4.0965909090909092</v>
      </c>
    </row>
    <row r="13" spans="1:8" x14ac:dyDescent="0.3">
      <c r="B13" t="s">
        <v>29</v>
      </c>
      <c r="C13" s="2">
        <v>5.7854785478547859</v>
      </c>
      <c r="D13" s="2">
        <v>5.5601173020527836</v>
      </c>
      <c r="E13" s="2">
        <v>5.4990791896869231</v>
      </c>
      <c r="F13" s="2">
        <v>5.05349794238683</v>
      </c>
      <c r="G13" s="2">
        <v>3.3431372549019609</v>
      </c>
      <c r="H13" s="2">
        <v>5.1071444734416822</v>
      </c>
    </row>
    <row r="14" spans="1:8" x14ac:dyDescent="0.3">
      <c r="B14" t="s">
        <v>30</v>
      </c>
      <c r="C14" s="2">
        <v>4.6336633663366333</v>
      </c>
      <c r="D14" s="2">
        <v>3.9164222873900294</v>
      </c>
      <c r="E14" s="2">
        <v>3.6104972375690609</v>
      </c>
      <c r="F14" s="2">
        <v>3.5416666666666665</v>
      </c>
      <c r="G14" s="2">
        <v>2.125</v>
      </c>
      <c r="H14" s="2">
        <v>3.2632661247898835</v>
      </c>
    </row>
    <row r="15" spans="1:8" x14ac:dyDescent="0.3">
      <c r="B15" t="s">
        <v>31</v>
      </c>
      <c r="C15" s="2">
        <v>4.9588184502785113</v>
      </c>
      <c r="D15" s="2">
        <v>4.2771260997067451</v>
      </c>
      <c r="E15" s="2">
        <v>4.5216776905028748</v>
      </c>
      <c r="F15" s="2">
        <v>3.6743827160493829</v>
      </c>
      <c r="G15" s="2">
        <v>2.4485294117647061</v>
      </c>
      <c r="H15" s="2">
        <v>3.1193200414523843</v>
      </c>
    </row>
    <row r="16" spans="1:8" x14ac:dyDescent="0.3">
      <c r="B16" t="s">
        <v>32</v>
      </c>
      <c r="C16" s="2">
        <v>5.692231242076895</v>
      </c>
      <c r="D16" s="2">
        <v>5.2376579151005433</v>
      </c>
      <c r="E16" s="2">
        <v>5.5165745856353592</v>
      </c>
      <c r="F16" s="2">
        <v>4.9549890468938775</v>
      </c>
      <c r="G16" s="2">
        <v>3.3958525255277476</v>
      </c>
      <c r="H16" s="2">
        <v>4.166502939451405</v>
      </c>
    </row>
    <row r="17" spans="1:8" x14ac:dyDescent="0.3">
      <c r="B17" t="s">
        <v>33</v>
      </c>
      <c r="C17" s="2">
        <v>1.7153465346534653</v>
      </c>
      <c r="D17" s="2">
        <v>2.2170087976539588</v>
      </c>
      <c r="E17" s="2">
        <v>3.1031707178832648</v>
      </c>
      <c r="F17" s="2">
        <v>2.9873162243188895</v>
      </c>
      <c r="G17" s="2">
        <v>3.75</v>
      </c>
      <c r="H17" s="2">
        <v>3.5049498788789681</v>
      </c>
    </row>
    <row r="18" spans="1:8" ht="28.8" x14ac:dyDescent="0.3">
      <c r="B18" s="5" t="s">
        <v>118</v>
      </c>
      <c r="C18" s="2">
        <v>3.06</v>
      </c>
      <c r="D18" s="2">
        <v>3.52</v>
      </c>
      <c r="E18" s="2">
        <v>4.07</v>
      </c>
      <c r="F18" s="2">
        <v>3.68</v>
      </c>
      <c r="G18" s="2">
        <v>3.76</v>
      </c>
      <c r="H18" s="2">
        <v>3.9</v>
      </c>
    </row>
    <row r="19" spans="1:8" x14ac:dyDescent="0.3">
      <c r="B19" s="5" t="s">
        <v>117</v>
      </c>
      <c r="C19" s="2">
        <v>1.34</v>
      </c>
      <c r="D19" s="2">
        <v>1.89</v>
      </c>
      <c r="E19" s="2">
        <v>2.09</v>
      </c>
      <c r="F19" s="2">
        <v>2.34</v>
      </c>
      <c r="G19" s="2">
        <v>3.97</v>
      </c>
      <c r="H19" s="2">
        <v>2.93</v>
      </c>
    </row>
    <row r="20" spans="1:8" ht="28.8" x14ac:dyDescent="0.3">
      <c r="B20" s="5" t="s">
        <v>119</v>
      </c>
      <c r="C20" s="2">
        <v>1.9</v>
      </c>
      <c r="D20" s="2">
        <v>2.63</v>
      </c>
      <c r="E20" s="2">
        <v>3.36</v>
      </c>
      <c r="F20" s="2">
        <v>3.15</v>
      </c>
      <c r="G20" s="2">
        <v>3.97</v>
      </c>
      <c r="H20" s="2">
        <v>3.15</v>
      </c>
    </row>
    <row r="22" spans="1:8" x14ac:dyDescent="0.3">
      <c r="A22" t="s">
        <v>46</v>
      </c>
      <c r="C22" s="3" t="s">
        <v>36</v>
      </c>
      <c r="D22" s="3" t="s">
        <v>37</v>
      </c>
      <c r="E22" s="3" t="s">
        <v>38</v>
      </c>
      <c r="F22" s="3" t="s">
        <v>39</v>
      </c>
      <c r="G22" s="3" t="s">
        <v>40</v>
      </c>
      <c r="H22" s="3" t="s">
        <v>41</v>
      </c>
    </row>
    <row r="23" spans="1:8" x14ac:dyDescent="0.3">
      <c r="B23" t="s">
        <v>18</v>
      </c>
      <c r="C23" s="2" t="e">
        <f>results!E3*results!E3</f>
        <v>#DIV/0!</v>
      </c>
      <c r="D23" s="2" t="e">
        <f>results!F3*results!F3</f>
        <v>#DIV/0!</v>
      </c>
      <c r="E23" s="2" t="e">
        <f>results!G3*results!G3</f>
        <v>#DIV/0!</v>
      </c>
      <c r="F23" s="2" t="e">
        <f>results!H3*results!H3</f>
        <v>#DIV/0!</v>
      </c>
      <c r="G23" s="2" t="e">
        <f>results!I3*results!I3</f>
        <v>#DIV/0!</v>
      </c>
      <c r="H23" s="2" t="e">
        <f>results!J3*results!J3</f>
        <v>#DIV/0!</v>
      </c>
    </row>
    <row r="24" spans="1:8" x14ac:dyDescent="0.3">
      <c r="B24" t="s">
        <v>19</v>
      </c>
      <c r="C24" s="2" t="e">
        <f>results!E4*results!E4</f>
        <v>#DIV/0!</v>
      </c>
      <c r="D24" s="2" t="e">
        <f>results!F4*results!F4</f>
        <v>#DIV/0!</v>
      </c>
      <c r="E24" s="2" t="e">
        <f>results!G4*results!G4</f>
        <v>#DIV/0!</v>
      </c>
      <c r="F24" s="2" t="e">
        <f>results!H4*results!H4</f>
        <v>#DIV/0!</v>
      </c>
      <c r="G24" s="2" t="e">
        <f>results!I4*results!I4</f>
        <v>#DIV/0!</v>
      </c>
      <c r="H24" s="2" t="e">
        <f>results!J4*results!J4</f>
        <v>#DIV/0!</v>
      </c>
    </row>
    <row r="25" spans="1:8" x14ac:dyDescent="0.3">
      <c r="B25" t="s">
        <v>20</v>
      </c>
      <c r="C25" s="2" t="e">
        <f>results!E5*results!E5</f>
        <v>#DIV/0!</v>
      </c>
      <c r="D25" s="2" t="e">
        <f>results!F5*results!F5</f>
        <v>#DIV/0!</v>
      </c>
      <c r="E25" s="2" t="e">
        <f>results!G5*results!G5</f>
        <v>#DIV/0!</v>
      </c>
      <c r="F25" s="2" t="e">
        <f>results!H5*results!H5</f>
        <v>#DIV/0!</v>
      </c>
      <c r="G25" s="2" t="e">
        <f>results!I5*results!I5</f>
        <v>#DIV/0!</v>
      </c>
      <c r="H25" s="2" t="e">
        <f>results!J5*results!J5</f>
        <v>#DIV/0!</v>
      </c>
    </row>
    <row r="26" spans="1:8" x14ac:dyDescent="0.3">
      <c r="B26" t="s">
        <v>21</v>
      </c>
      <c r="C26" s="2">
        <f>results!E6*results!E6</f>
        <v>3.0538427605136751</v>
      </c>
      <c r="D26" s="2">
        <f>results!F6*results!F6</f>
        <v>1.228782002218763</v>
      </c>
      <c r="E26" s="2">
        <f>results!G6*results!G6</f>
        <v>2.6743994383565828</v>
      </c>
      <c r="F26" s="2">
        <f>results!H6*results!H6</f>
        <v>2.4005868007925621</v>
      </c>
      <c r="G26" s="2">
        <f>results!I6*results!I6</f>
        <v>1.3157439446366781</v>
      </c>
      <c r="H26" s="2">
        <f>results!J6*results!J6</f>
        <v>0.6509555785123966</v>
      </c>
    </row>
    <row r="27" spans="1:8" x14ac:dyDescent="0.3">
      <c r="B27" t="s">
        <v>22</v>
      </c>
      <c r="C27" s="2" t="e">
        <f>results!E7*results!E7</f>
        <v>#DIV/0!</v>
      </c>
      <c r="D27" s="2" t="e">
        <f>results!F7*results!F7</f>
        <v>#DIV/0!</v>
      </c>
      <c r="E27" s="2" t="e">
        <f>results!G7*results!G7</f>
        <v>#DIV/0!</v>
      </c>
      <c r="F27" s="2" t="e">
        <f>results!H7*results!H7</f>
        <v>#DIV/0!</v>
      </c>
      <c r="G27" s="2" t="e">
        <f>results!I7*results!I7</f>
        <v>#DIV/0!</v>
      </c>
      <c r="H27" s="2" t="e">
        <f>results!J7*results!J7</f>
        <v>#DIV/0!</v>
      </c>
    </row>
    <row r="28" spans="1:8" x14ac:dyDescent="0.3">
      <c r="B28" t="s">
        <v>23</v>
      </c>
      <c r="C28" s="2" t="e">
        <f>results!E8*results!E8</f>
        <v>#DIV/0!</v>
      </c>
      <c r="D28" s="2" t="e">
        <f>results!F8*results!F8</f>
        <v>#DIV/0!</v>
      </c>
      <c r="E28" s="2" t="e">
        <f>results!G8*results!G8</f>
        <v>#DIV/0!</v>
      </c>
      <c r="F28" s="2" t="e">
        <f>results!H8*results!H8</f>
        <v>#DIV/0!</v>
      </c>
      <c r="G28" s="2" t="e">
        <f>results!I8*results!I8</f>
        <v>#DIV/0!</v>
      </c>
      <c r="H28" s="2" t="e">
        <f>results!J8*results!J8</f>
        <v>#DIV/0!</v>
      </c>
    </row>
    <row r="29" spans="1:8" x14ac:dyDescent="0.3">
      <c r="B29" t="s">
        <v>24</v>
      </c>
      <c r="C29" s="2" t="e">
        <f>results!E9*results!E9</f>
        <v>#DIV/0!</v>
      </c>
      <c r="D29" s="2" t="e">
        <f>results!F9*results!F9</f>
        <v>#DIV/0!</v>
      </c>
      <c r="E29" s="2" t="e">
        <f>results!G9*results!G9</f>
        <v>#DIV/0!</v>
      </c>
      <c r="F29" s="2" t="e">
        <f>results!H9*results!H9</f>
        <v>#DIV/0!</v>
      </c>
      <c r="G29" s="2" t="e">
        <f>results!I9*results!I9</f>
        <v>#DIV/0!</v>
      </c>
      <c r="H29" s="2" t="e">
        <f>results!J9*results!J9</f>
        <v>#DIV/0!</v>
      </c>
    </row>
    <row r="30" spans="1:8" x14ac:dyDescent="0.3">
      <c r="B30" t="s">
        <v>25</v>
      </c>
      <c r="C30" s="2" t="e">
        <f>results!E10*results!E10</f>
        <v>#DIV/0!</v>
      </c>
      <c r="D30" s="2" t="e">
        <f>results!F10*results!F10</f>
        <v>#DIV/0!</v>
      </c>
      <c r="E30" s="2" t="e">
        <f>results!G10*results!G10</f>
        <v>#DIV/0!</v>
      </c>
      <c r="F30" s="2" t="e">
        <f>results!H10*results!H10</f>
        <v>#DIV/0!</v>
      </c>
      <c r="G30" s="2" t="e">
        <f>results!I10*results!I10</f>
        <v>#DIV/0!</v>
      </c>
      <c r="H30" s="2" t="e">
        <f>results!J10*results!J10</f>
        <v>#DIV/0!</v>
      </c>
    </row>
    <row r="31" spans="1:8" x14ac:dyDescent="0.3">
      <c r="B31" t="s">
        <v>26</v>
      </c>
      <c r="C31" s="2" t="e">
        <f>results!E11*results!E11</f>
        <v>#DIV/0!</v>
      </c>
      <c r="D31" s="2" t="e">
        <f>results!F11*results!F11</f>
        <v>#DIV/0!</v>
      </c>
      <c r="E31" s="2" t="e">
        <f>results!G11*results!G11</f>
        <v>#DIV/0!</v>
      </c>
      <c r="F31" s="2" t="e">
        <f>results!H11*results!H11</f>
        <v>#DIV/0!</v>
      </c>
      <c r="G31" s="2" t="e">
        <f>results!I11*results!I11</f>
        <v>#DIV/0!</v>
      </c>
      <c r="H31" s="2" t="e">
        <f>results!J11*results!J11</f>
        <v>#DIV/0!</v>
      </c>
    </row>
    <row r="32" spans="1:8" x14ac:dyDescent="0.3">
      <c r="B32" t="s">
        <v>27</v>
      </c>
      <c r="C32" s="2" t="e">
        <f>results!E12*results!E12</f>
        <v>#DIV/0!</v>
      </c>
      <c r="D32" s="2" t="e">
        <f>results!F12*results!F12</f>
        <v>#DIV/0!</v>
      </c>
      <c r="E32" s="2" t="e">
        <f>results!G12*results!G12</f>
        <v>#DIV/0!</v>
      </c>
      <c r="F32" s="2" t="e">
        <f>results!H12*results!H12</f>
        <v>#DIV/0!</v>
      </c>
      <c r="G32" s="2" t="e">
        <f>results!I12*results!I12</f>
        <v>#DIV/0!</v>
      </c>
      <c r="H32" s="2" t="e">
        <f>results!J12*results!J12</f>
        <v>#DIV/0!</v>
      </c>
    </row>
    <row r="33" spans="1:8" x14ac:dyDescent="0.3">
      <c r="B33" t="s">
        <v>28</v>
      </c>
      <c r="C33" s="2" t="e">
        <f>results!E13*results!E13</f>
        <v>#DIV/0!</v>
      </c>
      <c r="D33" s="2" t="e">
        <f>results!F13*results!F13</f>
        <v>#DIV/0!</v>
      </c>
      <c r="E33" s="2" t="e">
        <f>results!G13*results!G13</f>
        <v>#DIV/0!</v>
      </c>
      <c r="F33" s="2" t="e">
        <f>results!H13*results!H13</f>
        <v>#DIV/0!</v>
      </c>
      <c r="G33" s="2" t="e">
        <f>results!I13*results!I13</f>
        <v>#DIV/0!</v>
      </c>
      <c r="H33" s="2" t="e">
        <f>results!J13*results!J13</f>
        <v>#DIV/0!</v>
      </c>
    </row>
    <row r="34" spans="1:8" x14ac:dyDescent="0.3">
      <c r="B34" t="s">
        <v>29</v>
      </c>
      <c r="C34" s="2" t="e">
        <f>results!E14*results!E14</f>
        <v>#DIV/0!</v>
      </c>
      <c r="D34" s="2" t="e">
        <f>results!F14*results!F14</f>
        <v>#DIV/0!</v>
      </c>
      <c r="E34" s="2" t="e">
        <f>results!G14*results!G14</f>
        <v>#DIV/0!</v>
      </c>
      <c r="F34" s="2" t="e">
        <f>results!H14*results!H14</f>
        <v>#DIV/0!</v>
      </c>
      <c r="G34" s="2" t="e">
        <f>results!I14*results!I14</f>
        <v>#DIV/0!</v>
      </c>
      <c r="H34" s="2" t="e">
        <f>results!J14*results!J14</f>
        <v>#DIV/0!</v>
      </c>
    </row>
    <row r="35" spans="1:8" x14ac:dyDescent="0.3">
      <c r="B35" t="s">
        <v>30</v>
      </c>
      <c r="C35" s="2" t="e">
        <f>results!E15*results!E15</f>
        <v>#DIV/0!</v>
      </c>
      <c r="D35" s="2" t="e">
        <f>results!F15*results!F15</f>
        <v>#DIV/0!</v>
      </c>
      <c r="E35" s="2" t="e">
        <f>results!G15*results!G15</f>
        <v>#DIV/0!</v>
      </c>
      <c r="F35" s="2" t="e">
        <f>results!H15*results!H15</f>
        <v>#DIV/0!</v>
      </c>
      <c r="G35" s="2" t="e">
        <f>results!I15*results!I15</f>
        <v>#DIV/0!</v>
      </c>
      <c r="H35" s="2" t="e">
        <f>results!J15*results!J15</f>
        <v>#DIV/0!</v>
      </c>
    </row>
    <row r="36" spans="1:8" x14ac:dyDescent="0.3">
      <c r="B36" t="s">
        <v>31</v>
      </c>
      <c r="C36" s="2" t="e">
        <f>results!E16*results!E16</f>
        <v>#DIV/0!</v>
      </c>
      <c r="D36" s="2" t="e">
        <f>results!F16*results!F16</f>
        <v>#DIV/0!</v>
      </c>
      <c r="E36" s="2" t="e">
        <f>results!G16*results!G16</f>
        <v>#DIV/0!</v>
      </c>
      <c r="F36" s="2" t="e">
        <f>results!H16*results!H16</f>
        <v>#DIV/0!</v>
      </c>
      <c r="G36" s="2" t="e">
        <f>results!I16*results!I16</f>
        <v>#DIV/0!</v>
      </c>
      <c r="H36" s="2" t="e">
        <f>results!J16*results!J16</f>
        <v>#DIV/0!</v>
      </c>
    </row>
    <row r="37" spans="1:8" x14ac:dyDescent="0.3">
      <c r="B37" t="s">
        <v>32</v>
      </c>
      <c r="C37" s="2" t="e">
        <f>results!E17*results!E17</f>
        <v>#DIV/0!</v>
      </c>
      <c r="D37" s="2" t="e">
        <f>results!F17*results!F17</f>
        <v>#DIV/0!</v>
      </c>
      <c r="E37" s="2" t="e">
        <f>results!G17*results!G17</f>
        <v>#DIV/0!</v>
      </c>
      <c r="F37" s="2" t="e">
        <f>results!H17*results!H17</f>
        <v>#DIV/0!</v>
      </c>
      <c r="G37" s="2" t="e">
        <f>results!I17*results!I17</f>
        <v>#DIV/0!</v>
      </c>
      <c r="H37" s="2" t="e">
        <f>results!J17*results!J17</f>
        <v>#DIV/0!</v>
      </c>
    </row>
    <row r="38" spans="1:8" x14ac:dyDescent="0.3">
      <c r="B38" t="s">
        <v>33</v>
      </c>
      <c r="C38" s="2" t="e">
        <f>results!E18*results!E18</f>
        <v>#DIV/0!</v>
      </c>
      <c r="D38" s="2" t="e">
        <f>results!F18*results!F18</f>
        <v>#DIV/0!</v>
      </c>
      <c r="E38" s="2" t="e">
        <f>results!G18*results!G18</f>
        <v>#DIV/0!</v>
      </c>
      <c r="F38" s="2" t="e">
        <f>results!H18*results!H18</f>
        <v>#DIV/0!</v>
      </c>
      <c r="G38" s="2" t="e">
        <f>results!I18*results!I18</f>
        <v>#DIV/0!</v>
      </c>
      <c r="H38" s="2" t="e">
        <f>results!J18*results!J18</f>
        <v>#DIV/0!</v>
      </c>
    </row>
    <row r="40" spans="1:8" x14ac:dyDescent="0.3">
      <c r="A40" t="s">
        <v>44</v>
      </c>
      <c r="B40">
        <v>1</v>
      </c>
    </row>
    <row r="41" spans="1:8" x14ac:dyDescent="0.3">
      <c r="B41">
        <v>2</v>
      </c>
    </row>
    <row r="42" spans="1:8" x14ac:dyDescent="0.3">
      <c r="B42">
        <v>3</v>
      </c>
    </row>
    <row r="43" spans="1:8" x14ac:dyDescent="0.3">
      <c r="B43">
        <v>4</v>
      </c>
    </row>
    <row r="44" spans="1:8" x14ac:dyDescent="0.3">
      <c r="B44">
        <v>5</v>
      </c>
    </row>
    <row r="45" spans="1:8" x14ac:dyDescent="0.3">
      <c r="B45">
        <v>6</v>
      </c>
    </row>
    <row r="47" spans="1:8" x14ac:dyDescent="0.3">
      <c r="A47" t="s">
        <v>45</v>
      </c>
      <c r="B47" s="15" t="s">
        <v>78</v>
      </c>
    </row>
    <row r="48" spans="1:8" x14ac:dyDescent="0.3">
      <c r="B48" s="15" t="s">
        <v>79</v>
      </c>
    </row>
  </sheetData>
  <sheetProtection password="CC3A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manual</vt:lpstr>
      <vt:lpstr>questions</vt:lpstr>
      <vt:lpstr>results</vt:lpstr>
      <vt:lpstr>calculation</vt:lpstr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2015-08-11T10:49:04Z</dcterms:modified>
</cp:coreProperties>
</file>